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xWindow="0" yWindow="0" windowWidth="16384" windowHeight="8192" tabRatio="600" firstSheet="0" activeTab="0" autoFilterDateGrouping="1"/>
  </bookViews>
  <sheets>
    <sheet xmlns:r="http://schemas.openxmlformats.org/officeDocument/2006/relationships" name="Supplier Master" sheetId="1" state="visible" r:id="rId1"/>
    <sheet xmlns:r="http://schemas.openxmlformats.org/officeDocument/2006/relationships" name="Invoice Register" sheetId="2" state="visible" r:id="rId2"/>
    <sheet xmlns:r="http://schemas.openxmlformats.org/officeDocument/2006/relationships" name="Interest Ledger" sheetId="3" state="visible" r:id="rId3"/>
    <sheet xmlns:r="http://schemas.openxmlformats.org/officeDocument/2006/relationships" name="Clause 22 Summary" sheetId="4" state="visible" r:id="rId4"/>
    <sheet xmlns:r="http://schemas.openxmlformats.org/officeDocument/2006/relationships" name="MSME Form 1 Extract" sheetId="5" state="visible" r:id="rId5"/>
    <sheet xmlns:r="http://schemas.openxmlformats.org/officeDocument/2006/relationships" name="Bank Rate Table" sheetId="6" state="visible" r:id="rId6"/>
  </sheets>
  <definedNames/>
  <calcPr calcId="124519" fullCalcOnLoad="1" refMode="A1" iterate="0" iterateCount="100" iterateDelta="0.0001"/>
</workbook>
</file>

<file path=xl/styles.xml><?xml version="1.0" encoding="utf-8"?>
<styleSheet xmlns="http://schemas.openxmlformats.org/spreadsheetml/2006/main">
  <numFmts count="3">
    <numFmt numFmtId="164" formatCode="dd\-mmm\-yyyy"/>
    <numFmt numFmtId="165" formatCode="mmm\-yy"/>
    <numFmt numFmtId="166" formatCode="dd\-mmm\-yy"/>
  </numFmts>
  <fonts count="16">
    <font>
      <name val="Calibri"/>
      <charset val="1"/>
      <family val="2"/>
      <color theme="1"/>
      <sz val="11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  <font>
      <name val="Cambria"/>
      <charset val="1"/>
      <family val="0"/>
      <b val="1"/>
      <color rgb="FFFFFFFF"/>
      <sz val="18"/>
    </font>
    <font>
      <name val="Cambria"/>
      <charset val="1"/>
      <family val="0"/>
      <b val="1"/>
      <color rgb="FFFFFFFF"/>
      <sz val="12"/>
    </font>
    <font>
      <name val="Cambria"/>
      <charset val="1"/>
      <family val="0"/>
      <color rgb="FFFFFFFF"/>
      <sz val="10"/>
    </font>
    <font>
      <name val="Cambria"/>
      <charset val="1"/>
      <family val="0"/>
      <b val="1"/>
      <color rgb="FFFFFFFF"/>
      <sz val="9"/>
    </font>
    <font>
      <name val="Cambria"/>
      <charset val="1"/>
      <family val="0"/>
      <color rgb="FF64748B"/>
      <sz val="9"/>
    </font>
    <font>
      <name val="Cambria"/>
      <charset val="1"/>
      <family val="0"/>
      <b val="1"/>
      <sz val="10"/>
    </font>
    <font>
      <name val="Cambria"/>
      <charset val="1"/>
      <family val="0"/>
      <b val="1"/>
      <color rgb="FF64748B"/>
      <sz val="8"/>
    </font>
    <font>
      <name val="Cambria"/>
      <charset val="1"/>
      <family val="0"/>
      <color rgb="FF64748B"/>
      <sz val="8"/>
    </font>
    <font>
      <name val="Cambria"/>
      <charset val="1"/>
      <family val="0"/>
      <b val="1"/>
      <color rgb="FFFFFFFF"/>
      <sz val="8"/>
    </font>
    <font>
      <name val="Cambria"/>
      <charset val="1"/>
      <family val="0"/>
      <sz val="9"/>
    </font>
    <font>
      <name val="Cambria"/>
      <charset val="1"/>
      <family val="0"/>
      <sz val="8"/>
    </font>
    <font>
      <name val="Cambria"/>
      <charset val="1"/>
      <family val="0"/>
      <b val="1"/>
      <sz val="11"/>
    </font>
  </fonts>
  <fills count="6">
    <fill>
      <patternFill/>
    </fill>
    <fill>
      <patternFill patternType="gray125"/>
    </fill>
    <fill>
      <patternFill patternType="solid">
        <fgColor rgb="FF1E3A8A"/>
        <bgColor rgb="FF003366"/>
      </patternFill>
    </fill>
    <fill>
      <patternFill patternType="solid">
        <fgColor rgb="FFF97316"/>
        <bgColor rgb="FFFF9900"/>
      </patternFill>
    </fill>
    <fill>
      <patternFill patternType="solid">
        <fgColor rgb="FFFFF7CC"/>
        <bgColor rgb="FFFFFFFF"/>
      </patternFill>
    </fill>
    <fill>
      <patternFill patternType="solid">
        <fgColor rgb="FFEFF6FF"/>
        <bgColor rgb="FFFFFFFF"/>
      </patternFill>
    </fill>
  </fills>
  <borders count="2">
    <border>
      <left/>
      <right/>
      <top/>
      <bottom/>
      <diagonal/>
    </border>
    <border>
      <left style="thin">
        <color rgb="FFCBD5E1"/>
      </left>
      <right style="thin">
        <color rgb="FFCBD5E1"/>
      </right>
      <top style="thin">
        <color rgb="FFCBD5E1"/>
      </top>
      <bottom style="thin">
        <color rgb="FFCBD5E1"/>
      </bottom>
      <diagonal/>
    </border>
  </borders>
  <cellStyleXfs count="6">
    <xf numFmtId="0" fontId="0" fillId="0" borderId="0" applyAlignment="1">
      <alignment horizontal="general" vertical="bottom"/>
    </xf>
    <xf numFmtId="43" fontId="3" fillId="0" borderId="0"/>
    <xf numFmtId="41" fontId="3" fillId="0" borderId="0"/>
    <xf numFmtId="44" fontId="3" fillId="0" borderId="0"/>
    <xf numFmtId="42" fontId="3" fillId="0" borderId="0"/>
    <xf numFmtId="9" fontId="3" fillId="0" borderId="0"/>
  </cellStyleXfs>
  <cellXfs count="56">
    <xf numFmtId="0" fontId="0" fillId="0" borderId="0" applyAlignment="1" pivotButton="0" quotePrefix="0" xfId="0">
      <alignment horizontal="general" vertical="bottom"/>
    </xf>
    <xf numFmtId="0" fontId="4" fillId="2" borderId="0" applyAlignment="1" pivotButton="0" quotePrefix="0" xfId="0">
      <alignment horizontal="general" vertical="center"/>
    </xf>
    <xf numFmtId="0" fontId="5" fillId="2" borderId="0" applyAlignment="1" pivotButton="0" quotePrefix="0" xfId="0">
      <alignment horizontal="general" vertical="center"/>
    </xf>
    <xf numFmtId="0" fontId="6" fillId="3" borderId="0" applyAlignment="1" pivotButton="0" quotePrefix="0" xfId="0">
      <alignment horizontal="general" vertical="center"/>
    </xf>
    <xf numFmtId="0" fontId="7" fillId="2" borderId="1" applyAlignment="1" pivotButton="0" quotePrefix="0" xfId="0">
      <alignment horizontal="center" vertical="center" wrapText="1"/>
    </xf>
    <xf numFmtId="0" fontId="0" fillId="4" borderId="1" applyAlignment="1" pivotButton="0" quotePrefix="0" xfId="0">
      <alignment horizontal="general" vertical="bottom"/>
    </xf>
    <xf numFmtId="0" fontId="0" fillId="5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 wrapText="1"/>
    </xf>
    <xf numFmtId="0" fontId="9" fillId="0" borderId="0" applyAlignment="1" pivotButton="0" quotePrefix="0" xfId="0">
      <alignment horizontal="general" vertical="bottom"/>
    </xf>
    <xf numFmtId="164" fontId="0" fillId="4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164" fontId="0" fillId="5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/>
    </xf>
    <xf numFmtId="0" fontId="10" fillId="0" borderId="0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2" borderId="1" applyAlignment="1" pivotButton="0" quotePrefix="0" xfId="0">
      <alignment horizontal="general" vertical="bottom"/>
    </xf>
    <xf numFmtId="165" fontId="12" fillId="2" borderId="1" applyAlignment="1" pivotButton="0" quotePrefix="0" xfId="0">
      <alignment horizontal="general" vertical="bottom"/>
    </xf>
    <xf numFmtId="0" fontId="7" fillId="3" borderId="1" applyAlignment="1" pivotButton="0" quotePrefix="0" xfId="0">
      <alignment horizontal="general" vertical="bottom"/>
    </xf>
    <xf numFmtId="0" fontId="13" fillId="0" borderId="0" applyAlignment="1" pivotButton="0" quotePrefix="0" xfId="0">
      <alignment horizontal="general" vertical="bottom"/>
    </xf>
    <xf numFmtId="166" fontId="13" fillId="0" borderId="0" applyAlignment="1" pivotButton="0" quotePrefix="0" xfId="0">
      <alignment horizontal="general" vertical="bottom"/>
    </xf>
    <xf numFmtId="3" fontId="14" fillId="0" borderId="0" applyAlignment="1" pivotButton="0" quotePrefix="0" xfId="0">
      <alignment horizontal="general" vertical="bottom"/>
    </xf>
    <xf numFmtId="4" fontId="0" fillId="5" borderId="1" applyAlignment="1" pivotButton="0" quotePrefix="0" xfId="0">
      <alignment horizontal="general" vertical="bottom"/>
    </xf>
    <xf numFmtId="0" fontId="0" fillId="0" borderId="1" applyAlignment="1" pivotButton="0" quotePrefix="0" xfId="0">
      <alignment horizontal="general" vertical="top" wrapText="1"/>
    </xf>
    <xf numFmtId="0" fontId="8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 wrapText="1"/>
    </xf>
    <xf numFmtId="0" fontId="0" fillId="0" borderId="1" applyAlignment="1" pivotButton="0" quotePrefix="0" xfId="0">
      <alignment horizontal="general" vertical="bottom"/>
    </xf>
    <xf numFmtId="0" fontId="15" fillId="0" borderId="0" applyAlignment="1" pivotButton="0" quotePrefix="0" xfId="0">
      <alignment horizontal="general" vertical="bottom"/>
    </xf>
    <xf numFmtId="164" fontId="0" fillId="0" borderId="1" applyAlignment="1" pivotButton="0" quotePrefix="0" xfId="0">
      <alignment horizontal="general" vertical="bottom"/>
    </xf>
    <xf numFmtId="0" fontId="0" fillId="0" borderId="0" applyAlignment="1" pivotButton="0" quotePrefix="0" xfId="0">
      <alignment horizontal="general" vertical="bottom"/>
    </xf>
    <xf numFmtId="0" fontId="0" fillId="0" borderId="0" pivotButton="0" quotePrefix="0" xfId="0"/>
    <xf numFmtId="0" fontId="4" fillId="2" borderId="0" applyAlignment="1" pivotButton="0" quotePrefix="0" xfId="0">
      <alignment horizontal="general" vertical="center"/>
    </xf>
    <xf numFmtId="0" fontId="5" fillId="2" borderId="0" applyAlignment="1" pivotButton="0" quotePrefix="0" xfId="0">
      <alignment horizontal="general" vertical="center"/>
    </xf>
    <xf numFmtId="0" fontId="6" fillId="3" borderId="0" applyAlignment="1" pivotButton="0" quotePrefix="0" xfId="0">
      <alignment horizontal="general" vertical="center"/>
    </xf>
    <xf numFmtId="0" fontId="7" fillId="2" borderId="1" applyAlignment="1" pivotButton="0" quotePrefix="0" xfId="0">
      <alignment horizontal="center" vertical="center" wrapText="1"/>
    </xf>
    <xf numFmtId="0" fontId="0" fillId="4" borderId="1" applyAlignment="1" applyProtection="1" pivotButton="0" quotePrefix="0" xfId="0">
      <alignment horizontal="general" vertical="bottom"/>
      <protection locked="0" hidden="0"/>
    </xf>
    <xf numFmtId="0" fontId="0" fillId="5" borderId="1" applyAlignment="1" pivotButton="0" quotePrefix="0" xfId="0">
      <alignment horizontal="general" vertical="bottom"/>
    </xf>
    <xf numFmtId="0" fontId="8" fillId="0" borderId="0" applyAlignment="1" pivotButton="0" quotePrefix="0" xfId="0">
      <alignment horizontal="general" vertical="bottom" wrapText="1"/>
    </xf>
    <xf numFmtId="0" fontId="9" fillId="0" borderId="0" applyAlignment="1" pivotButton="0" quotePrefix="0" xfId="0">
      <alignment horizontal="general" vertical="bottom"/>
    </xf>
    <xf numFmtId="164" fontId="0" fillId="4" borderId="1" applyAlignment="1" applyProtection="1" pivotButton="0" quotePrefix="0" xfId="0">
      <alignment horizontal="general" vertical="bottom"/>
      <protection locked="0" hidden="0"/>
    </xf>
    <xf numFmtId="0" fontId="8" fillId="0" borderId="0" applyAlignment="1" pivotButton="0" quotePrefix="0" xfId="0">
      <alignment horizontal="general" vertical="bottom"/>
    </xf>
    <xf numFmtId="164" fontId="0" fillId="5" borderId="1" applyAlignment="1" pivotButton="0" quotePrefix="0" xfId="0">
      <alignment horizontal="general" vertical="bottom"/>
    </xf>
    <xf numFmtId="0" fontId="10" fillId="0" borderId="0" applyAlignment="1" pivotButton="0" quotePrefix="0" xfId="0">
      <alignment horizontal="general" vertical="bottom"/>
    </xf>
    <xf numFmtId="0" fontId="11" fillId="0" borderId="0" applyAlignment="1" pivotButton="0" quotePrefix="0" xfId="0">
      <alignment horizontal="general" vertical="bottom"/>
    </xf>
    <xf numFmtId="0" fontId="7" fillId="2" borderId="1" applyAlignment="1" pivotButton="0" quotePrefix="0" xfId="0">
      <alignment horizontal="general" vertical="bottom"/>
    </xf>
    <xf numFmtId="165" fontId="12" fillId="2" borderId="1" applyAlignment="1" pivotButton="0" quotePrefix="0" xfId="0">
      <alignment horizontal="general" vertical="bottom"/>
    </xf>
    <xf numFmtId="0" fontId="7" fillId="3" borderId="1" applyAlignment="1" pivotButton="0" quotePrefix="0" xfId="0">
      <alignment horizontal="general" vertical="bottom"/>
    </xf>
    <xf numFmtId="0" fontId="13" fillId="0" borderId="0" applyAlignment="1" pivotButton="0" quotePrefix="0" xfId="0">
      <alignment horizontal="general" vertical="bottom"/>
    </xf>
    <xf numFmtId="166" fontId="13" fillId="0" borderId="0" applyAlignment="1" pivotButton="0" quotePrefix="0" xfId="0">
      <alignment horizontal="general" vertical="bottom"/>
    </xf>
    <xf numFmtId="3" fontId="14" fillId="0" borderId="0" applyAlignment="1" pivotButton="0" quotePrefix="0" xfId="0">
      <alignment horizontal="general" vertical="bottom"/>
    </xf>
    <xf numFmtId="4" fontId="0" fillId="5" borderId="1" applyAlignment="1" pivotButton="0" quotePrefix="0" xfId="0">
      <alignment horizontal="general" vertical="bottom"/>
    </xf>
    <xf numFmtId="0" fontId="0" fillId="0" borderId="1" applyAlignment="1" pivotButton="0" quotePrefix="0" xfId="0">
      <alignment horizontal="general" vertical="top" wrapText="1"/>
    </xf>
    <xf numFmtId="0" fontId="8" fillId="0" borderId="1" applyAlignment="1" pivotButton="0" quotePrefix="0" xfId="0">
      <alignment horizontal="general" vertical="bottom"/>
    </xf>
    <xf numFmtId="0" fontId="0" fillId="0" borderId="1" applyAlignment="1" pivotButton="0" quotePrefix="0" xfId="0">
      <alignment horizontal="general" vertical="bottom"/>
    </xf>
    <xf numFmtId="0" fontId="15" fillId="0" borderId="0" applyAlignment="1" pivotButton="0" quotePrefix="0" xfId="0">
      <alignment horizontal="general" vertical="bottom"/>
    </xf>
    <xf numFmtId="164" fontId="0" fillId="0" borderId="1" applyAlignment="1" pivotButton="0" quotePrefix="0" xfId="0">
      <alignment horizontal="general" vertical="bottom"/>
    </xf>
    <xf numFmtId="0" fontId="8" fillId="0" borderId="0" applyAlignment="1" pivotButton="0" quotePrefix="0" xfId="0">
      <alignment vertical="top" wrapText="1"/>
    </xf>
  </cellXfs>
  <cellStyles count="6">
    <cellStyle name="Normal" xfId="0" builtinId="0"/>
    <cellStyle name="Comma" xfId="1" builtinId="3"/>
    <cellStyle name="Comma [0]" xfId="2" builtinId="6"/>
    <cellStyle name="Currency" xfId="3" builtinId="4"/>
    <cellStyle name="Currency [0]" xfId="4" builtinId="7"/>
    <cellStyle name="Percent" xfId="5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7CC"/>
      <rgbColor rgb="FFEFF6FF"/>
      <rgbColor rgb="FF660066"/>
      <rgbColor rgb="FFFF8080"/>
      <rgbColor rgb="FF0066CC"/>
      <rgbColor rgb="FFCBD5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97316"/>
      <rgbColor rgb="FF64748B"/>
      <rgbColor rgb="FF969696"/>
      <rgbColor rgb="FF003366"/>
      <rgbColor rgb="FF339966"/>
      <rgbColor rgb="FF003300"/>
      <rgbColor rgb="FF333300"/>
      <rgbColor rgb="FF993300"/>
      <rgbColor rgb="FF993366"/>
      <rgbColor rgb="FF1E3A8A"/>
      <rgbColor rgb="FF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>
  <sheetPr filterMode="0">
    <outlinePr summaryBelow="1" summaryRight="1"/>
    <pageSetUpPr fitToPage="0"/>
  </sheetPr>
  <dimension ref="A1:I22"/>
  <sheetViews>
    <sheetView showFormulas="0" showGridLines="1" showRowColHeaders="1" showZeros="1" rightToLeft="0" tabSelected="1" showOutlineSymbols="1" defaultGridColor="1" view="normal" topLeftCell="A1" colorId="64" zoomScale="100" zoomScaleNormal="100" zoomScalePageLayoutView="100" workbookViewId="0">
      <pane xSplit="0" ySplit="5" topLeftCell="A6" activePane="bottomLeft" state="frozen"/>
      <selection pane="topLeft" activeCell="A1" activeCellId="0" sqref="A1"/>
      <selection pane="bottomLeft" activeCell="A1" activeCellId="0" sqref="A1"/>
    </sheetView>
  </sheetViews>
  <sheetFormatPr baseColWidth="8" defaultColWidth="8.6796875" defaultRowHeight="15" customHeight="0" zeroHeight="0" outlineLevelRow="0"/>
  <cols>
    <col width="24" customWidth="1" style="28" min="1" max="1"/>
    <col width="13" customWidth="1" style="28" min="2" max="2"/>
    <col width="17" customWidth="1" style="28" min="3" max="3"/>
    <col width="18" customWidth="1" style="28" min="4" max="4"/>
    <col width="15" customWidth="1" style="28" min="5" max="5"/>
    <col width="13" customWidth="1" style="28" min="6" max="6"/>
    <col width="12" customWidth="1" style="28" min="7" max="7"/>
    <col width="11" customWidth="1" style="28" min="8" max="8"/>
    <col width="12" customWidth="1" style="28" min="9" max="9"/>
  </cols>
  <sheetData>
    <row r="1" ht="27.75" customHeight="1" s="29">
      <c r="A1" s="30" t="inlineStr">
        <is>
          <t>CalcGuru</t>
        </is>
      </c>
    </row>
    <row r="2" ht="19.5" customHeight="1" s="29">
      <c r="A2" s="31" t="inlineStr">
        <is>
          <t>MSME Supplier Ageing + Section 43B(h) Working File - FY 2025-26 (AY 2026-27) - Supplier Master</t>
        </is>
      </c>
    </row>
    <row r="3" ht="16.5" customHeight="1" s="29">
      <c r="A3" s="32" t="inlineStr">
        <is>
          <t>One row per supplier. The 43B(h) column decides which invoices enter the disallowance workings.</t>
        </is>
      </c>
    </row>
    <row r="5" ht="32.8" customHeight="1" s="29">
      <c r="A5" s="33" t="inlineStr">
        <is>
          <t>Supplier name</t>
        </is>
      </c>
      <c r="B5" s="33" t="inlineStr">
        <is>
          <t>PAN</t>
        </is>
      </c>
      <c r="C5" s="33" t="inlineStr">
        <is>
          <t>GSTIN</t>
        </is>
      </c>
      <c r="D5" s="33" t="inlineStr">
        <is>
          <t>Udyam Regn No.</t>
        </is>
      </c>
      <c r="E5" s="33" t="inlineStr">
        <is>
          <t>Activity (dropdown)</t>
        </is>
      </c>
      <c r="F5" s="33" t="inlineStr">
        <is>
          <t>Category (dropdown)</t>
        </is>
      </c>
      <c r="G5" s="33" t="inlineStr">
        <is>
          <t>Written agreement? (Y/N)</t>
        </is>
      </c>
      <c r="H5" s="33" t="inlineStr">
        <is>
          <t>Agreed credit days (max 45)</t>
        </is>
      </c>
      <c r="I5" s="33" t="inlineStr">
        <is>
          <t>43B(h) applicable? (auto)</t>
        </is>
      </c>
    </row>
    <row r="6" ht="15" customHeight="1" s="29">
      <c r="A6" s="34" t="n"/>
      <c r="B6" s="34" t="n"/>
      <c r="C6" s="34" t="n"/>
      <c r="D6" s="34" t="n"/>
      <c r="E6" s="34" t="n"/>
      <c r="F6" s="34" t="n"/>
      <c r="G6" s="34" t="n"/>
      <c r="H6" s="34" t="n"/>
      <c r="I6" s="35">
        <f>IF(A6="","",IF(AND(D6&lt;&gt;"",OR(F6="Micro",F6="Small"),E6&lt;&gt;"Trader"),"Yes","No"))</f>
        <v/>
      </c>
    </row>
    <row r="7" ht="15" customHeight="1" s="29">
      <c r="A7" s="34" t="n"/>
      <c r="B7" s="34" t="n"/>
      <c r="C7" s="34" t="n"/>
      <c r="D7" s="34" t="n"/>
      <c r="E7" s="34" t="n"/>
      <c r="F7" s="34" t="n"/>
      <c r="G7" s="34" t="n"/>
      <c r="H7" s="34" t="n"/>
      <c r="I7" s="35">
        <f>IF(A7="","",IF(AND(D7&lt;&gt;"",OR(F7="Micro",F7="Small"),E7&lt;&gt;"Trader"),"Yes","No"))</f>
        <v/>
      </c>
    </row>
    <row r="8" ht="15" customHeight="1" s="29">
      <c r="A8" s="34" t="n"/>
      <c r="B8" s="34" t="n"/>
      <c r="C8" s="34" t="n"/>
      <c r="D8" s="34" t="n"/>
      <c r="E8" s="34" t="n"/>
      <c r="F8" s="34" t="n"/>
      <c r="G8" s="34" t="n"/>
      <c r="H8" s="34" t="n"/>
      <c r="I8" s="35">
        <f>IF(A8="","",IF(AND(D8&lt;&gt;"",OR(F8="Micro",F8="Small"),E8&lt;&gt;"Trader"),"Yes","No"))</f>
        <v/>
      </c>
    </row>
    <row r="9" ht="15" customHeight="1" s="29">
      <c r="A9" s="34" t="n"/>
      <c r="B9" s="34" t="n"/>
      <c r="C9" s="34" t="n"/>
      <c r="D9" s="34" t="n"/>
      <c r="E9" s="34" t="n"/>
      <c r="F9" s="34" t="n"/>
      <c r="G9" s="34" t="n"/>
      <c r="H9" s="34" t="n"/>
      <c r="I9" s="35">
        <f>IF(A9="","",IF(AND(D9&lt;&gt;"",OR(F9="Micro",F9="Small"),E9&lt;&gt;"Trader"),"Yes","No"))</f>
        <v/>
      </c>
    </row>
    <row r="10" ht="15" customHeight="1" s="29">
      <c r="A10" s="34" t="n"/>
      <c r="B10" s="34" t="n"/>
      <c r="C10" s="34" t="n"/>
      <c r="D10" s="34" t="n"/>
      <c r="E10" s="34" t="n"/>
      <c r="F10" s="34" t="n"/>
      <c r="G10" s="34" t="n"/>
      <c r="H10" s="34" t="n"/>
      <c r="I10" s="35">
        <f>IF(A10="","",IF(AND(D10&lt;&gt;"",OR(F10="Micro",F10="Small"),E10&lt;&gt;"Trader"),"Yes","No"))</f>
        <v/>
      </c>
    </row>
    <row r="11" ht="15" customHeight="1" s="29">
      <c r="A11" s="34" t="n"/>
      <c r="B11" s="34" t="n"/>
      <c r="C11" s="34" t="n"/>
      <c r="D11" s="34" t="n"/>
      <c r="E11" s="34" t="n"/>
      <c r="F11" s="34" t="n"/>
      <c r="G11" s="34" t="n"/>
      <c r="H11" s="34" t="n"/>
      <c r="I11" s="35">
        <f>IF(A11="","",IF(AND(D11&lt;&gt;"",OR(F11="Micro",F11="Small"),E11&lt;&gt;"Trader"),"Yes","No"))</f>
        <v/>
      </c>
    </row>
    <row r="12" ht="15" customHeight="1" s="29">
      <c r="A12" s="34" t="n"/>
      <c r="B12" s="34" t="n"/>
      <c r="C12" s="34" t="n"/>
      <c r="D12" s="34" t="n"/>
      <c r="E12" s="34" t="n"/>
      <c r="F12" s="34" t="n"/>
      <c r="G12" s="34" t="n"/>
      <c r="H12" s="34" t="n"/>
      <c r="I12" s="35">
        <f>IF(A12="","",IF(AND(D12&lt;&gt;"",OR(F12="Micro",F12="Small"),E12&lt;&gt;"Trader"),"Yes","No"))</f>
        <v/>
      </c>
    </row>
    <row r="13" ht="15" customHeight="1" s="29">
      <c r="A13" s="34" t="n"/>
      <c r="B13" s="34" t="n"/>
      <c r="C13" s="34" t="n"/>
      <c r="D13" s="34" t="n"/>
      <c r="E13" s="34" t="n"/>
      <c r="F13" s="34" t="n"/>
      <c r="G13" s="34" t="n"/>
      <c r="H13" s="34" t="n"/>
      <c r="I13" s="35">
        <f>IF(A13="","",IF(AND(D13&lt;&gt;"",OR(F13="Micro",F13="Small"),E13&lt;&gt;"Trader"),"Yes","No"))</f>
        <v/>
      </c>
    </row>
    <row r="14" ht="15" customHeight="1" s="29">
      <c r="A14" s="34" t="n"/>
      <c r="B14" s="34" t="n"/>
      <c r="C14" s="34" t="n"/>
      <c r="D14" s="34" t="n"/>
      <c r="E14" s="34" t="n"/>
      <c r="F14" s="34" t="n"/>
      <c r="G14" s="34" t="n"/>
      <c r="H14" s="34" t="n"/>
      <c r="I14" s="35">
        <f>IF(A14="","",IF(AND(D14&lt;&gt;"",OR(F14="Micro",F14="Small"),E14&lt;&gt;"Trader"),"Yes","No"))</f>
        <v/>
      </c>
    </row>
    <row r="15" ht="15" customHeight="1" s="29">
      <c r="A15" s="34" t="n"/>
      <c r="B15" s="34" t="n"/>
      <c r="C15" s="34" t="n"/>
      <c r="D15" s="34" t="n"/>
      <c r="E15" s="34" t="n"/>
      <c r="F15" s="34" t="n"/>
      <c r="G15" s="34" t="n"/>
      <c r="H15" s="34" t="n"/>
      <c r="I15" s="35">
        <f>IF(A15="","",IF(AND(D15&lt;&gt;"",OR(F15="Micro",F15="Small"),E15&lt;&gt;"Trader"),"Yes","No"))</f>
        <v/>
      </c>
    </row>
    <row r="16" ht="15" customHeight="1" s="29">
      <c r="A16" s="34" t="n"/>
      <c r="B16" s="34" t="n"/>
      <c r="C16" s="34" t="n"/>
      <c r="D16" s="34" t="n"/>
      <c r="E16" s="34" t="n"/>
      <c r="F16" s="34" t="n"/>
      <c r="G16" s="34" t="n"/>
      <c r="H16" s="34" t="n"/>
      <c r="I16" s="35">
        <f>IF(A16="","",IF(AND(D16&lt;&gt;"",OR(F16="Micro",F16="Small"),E16&lt;&gt;"Trader"),"Yes","No"))</f>
        <v/>
      </c>
    </row>
    <row r="17" ht="15" customHeight="1" s="29">
      <c r="A17" s="34" t="n"/>
      <c r="B17" s="34" t="n"/>
      <c r="C17" s="34" t="n"/>
      <c r="D17" s="34" t="n"/>
      <c r="E17" s="34" t="n"/>
      <c r="F17" s="34" t="n"/>
      <c r="G17" s="34" t="n"/>
      <c r="H17" s="34" t="n"/>
      <c r="I17" s="35">
        <f>IF(A17="","",IF(AND(D17&lt;&gt;"",OR(F17="Micro",F17="Small"),E17&lt;&gt;"Trader"),"Yes","No"))</f>
        <v/>
      </c>
    </row>
    <row r="18" ht="15" customHeight="1" s="29">
      <c r="A18" s="34" t="n"/>
      <c r="B18" s="34" t="n"/>
      <c r="C18" s="34" t="n"/>
      <c r="D18" s="34" t="n"/>
      <c r="E18" s="34" t="n"/>
      <c r="F18" s="34" t="n"/>
      <c r="G18" s="34" t="n"/>
      <c r="H18" s="34" t="n"/>
      <c r="I18" s="35">
        <f>IF(A18="","",IF(AND(D18&lt;&gt;"",OR(F18="Micro",F18="Small"),E18&lt;&gt;"Trader"),"Yes","No"))</f>
        <v/>
      </c>
    </row>
    <row r="19" ht="15" customHeight="1" s="29">
      <c r="A19" s="34" t="n"/>
      <c r="B19" s="34" t="n"/>
      <c r="C19" s="34" t="n"/>
      <c r="D19" s="34" t="n"/>
      <c r="E19" s="34" t="n"/>
      <c r="F19" s="34" t="n"/>
      <c r="G19" s="34" t="n"/>
      <c r="H19" s="34" t="n"/>
      <c r="I19" s="35">
        <f>IF(A19="","",IF(AND(D19&lt;&gt;"",OR(F19="Micro",F19="Small"),E19&lt;&gt;"Trader"),"Yes","No"))</f>
        <v/>
      </c>
    </row>
    <row r="20" ht="15" customHeight="1" s="29">
      <c r="A20" s="34" t="n"/>
      <c r="B20" s="34" t="n"/>
      <c r="C20" s="34" t="n"/>
      <c r="D20" s="34" t="n"/>
      <c r="E20" s="34" t="n"/>
      <c r="F20" s="34" t="n"/>
      <c r="G20" s="34" t="n"/>
      <c r="H20" s="34" t="n"/>
      <c r="I20" s="35">
        <f>IF(A20="","",IF(AND(D20&lt;&gt;"",OR(F20="Micro",F20="Small"),E20&lt;&gt;"Trader"),"Yes","No"))</f>
        <v/>
      </c>
    </row>
    <row r="22" ht="44" customHeight="1" s="29">
      <c r="A22" s="55" t="inlineStr">
        <is>
          <t>Notes: 43B(h) covers MICRO and SMALL enterprises registered on Udyam; MEDIUM enterprises and (per MSME Ministry OM) traders are outside it. Verify the activity and category shown on each Udyam certificate. Limits from 1-4-2025: Micro up to Rs 2.5 cr investment + Rs 10 cr turnover; Small 25 + 100; Medium 125 + 500.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0" formatRows="1" sort="1" password="BBBC"/>
  <mergeCells count="4">
    <mergeCell ref="A1:I1"/>
    <mergeCell ref="A2:I2"/>
    <mergeCell ref="A3:I3"/>
    <mergeCell ref="A22:I22"/>
  </mergeCells>
  <dataValidations count="3">
    <dataValidation sqref="E6:E20" showDropDown="0" showInputMessage="0" showErrorMessage="0" allowBlank="1" type="list" errorStyle="stop" operator="between">
      <formula1>"Manufacturer,Service provider,Trader"</formula1>
      <formula2>0</formula2>
    </dataValidation>
    <dataValidation sqref="F6:F20" showDropDown="0" showInputMessage="0" showErrorMessage="0" allowBlank="1" type="list" errorStyle="stop" operator="between">
      <formula1>"Micro,Small,Medium,Not registered"</formula1>
      <formula2>0</formula2>
    </dataValidation>
    <dataValidation sqref="G6:G20" showDropDown="0" showInputMessage="0" showErrorMessage="0" allowBlank="1" type="list" errorStyle="stop" operator="between">
      <formula1>"Y,N"</formula1>
      <formula2>0</formula2>
    </dataValidation>
  </dataValidation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2.xml><?xml version="1.0" encoding="utf-8"?>
<worksheet xmlns="http://schemas.openxmlformats.org/spreadsheetml/2006/main">
  <sheetPr filterMode="0">
    <outlinePr summaryBelow="1" summaryRight="1"/>
    <pageSetUpPr fitToPage="0"/>
  </sheetPr>
  <dimension ref="A1:P46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pane xSplit="0" ySplit="6" topLeftCell="A7" activePane="bottomLeft" state="frozen"/>
      <selection pane="topLeft" activeCell="A1" activeCellId="0" sqref="A1"/>
      <selection pane="bottomLeft" activeCell="A1" activeCellId="0" sqref="A1"/>
    </sheetView>
  </sheetViews>
  <sheetFormatPr baseColWidth="8" defaultColWidth="8.6796875" defaultRowHeight="15" customHeight="0" zeroHeight="0" outlineLevelRow="0"/>
  <cols>
    <col width="24" customWidth="1" style="28" min="1" max="1"/>
    <col width="14" customWidth="1" style="28" min="2" max="2"/>
    <col width="13" customWidth="1" style="28" min="3" max="12"/>
    <col width="13" customWidth="1" style="29" min="4" max="4"/>
    <col width="13" customWidth="1" style="29" min="6" max="6"/>
    <col width="13" customWidth="1" style="29" min="7" max="7"/>
    <col width="13" customWidth="1" style="29" min="9" max="9"/>
    <col width="13" customWidth="1" style="29" min="11" max="11"/>
    <col width="9" customWidth="1" style="28" min="13" max="13"/>
    <col width="12" customWidth="1" style="28" min="14" max="15"/>
    <col width="26" customWidth="1" style="28" min="16" max="16"/>
  </cols>
  <sheetData>
    <row r="1" ht="27.75" customHeight="1" s="29">
      <c r="A1" s="30" t="inlineStr">
        <is>
          <t>CalcGuru</t>
        </is>
      </c>
    </row>
    <row r="2" ht="19.5" customHeight="1" s="29">
      <c r="A2" s="31" t="inlineStr">
        <is>
          <t>MSME Supplier Ageing + Section 43B(h) Working File - FY 2025-26 (AY 2026-27) - Invoice Register</t>
        </is>
      </c>
    </row>
    <row r="3" ht="16.5" customHeight="1" s="29">
      <c r="A3" s="32" t="inlineStr">
        <is>
          <t>One row per invoice. Due date, ageing, and within-limit split compute automatically. Set the AS-ON date in the yellow cell.</t>
        </is>
      </c>
    </row>
    <row r="5" ht="15" customHeight="1" s="29">
      <c r="A5" s="37" t="inlineStr">
        <is>
          <t>Compute ageing as on:</t>
        </is>
      </c>
      <c r="B5" s="38" t="n">
        <v>46112</v>
      </c>
      <c r="C5" s="39" t="inlineStr">
        <is>
          <t>(use 31-Mar-2026 for year-end 43B(h)/clause 22 workings; today for a live ageing)</t>
        </is>
      </c>
    </row>
    <row r="6" ht="32.8" customHeight="1" s="29">
      <c r="A6" s="33" t="inlineStr">
        <is>
          <t>Supplier name (as in Master)</t>
        </is>
      </c>
      <c r="B6" s="33" t="inlineStr">
        <is>
          <t>Invoice no.</t>
        </is>
      </c>
      <c r="C6" s="33" t="inlineStr">
        <is>
          <t>Invoice date</t>
        </is>
      </c>
      <c r="D6" s="33" t="inlineStr">
        <is>
          <t>Delivery date</t>
        </is>
      </c>
      <c r="E6" s="33" t="inlineStr">
        <is>
          <t>Amount (Rs)</t>
        </is>
      </c>
      <c r="F6" s="33" t="inlineStr">
        <is>
          <t>Objection resolved on (opt)</t>
        </is>
      </c>
      <c r="G6" s="33" t="inlineStr">
        <is>
          <t>Payment 1 date</t>
        </is>
      </c>
      <c r="H6" s="33" t="inlineStr">
        <is>
          <t>Payment 1 amount</t>
        </is>
      </c>
      <c r="I6" s="33" t="inlineStr">
        <is>
          <t>Payment 2 date</t>
        </is>
      </c>
      <c r="J6" s="33" t="inlineStr">
        <is>
          <t>Payment 2 amount</t>
        </is>
      </c>
      <c r="K6" s="33" t="inlineStr">
        <is>
          <t>Due date s.15 (auto)</t>
        </is>
      </c>
      <c r="L6" s="33" t="inlineStr">
        <is>
          <t>Outstanding (auto)</t>
        </is>
      </c>
      <c r="M6" s="33" t="inlineStr">
        <is>
          <t>Days overdue (auto)</t>
        </is>
      </c>
      <c r="N6" s="33" t="inlineStr">
        <is>
          <t>Ageing bucket (auto)</t>
        </is>
      </c>
      <c r="O6" s="33" t="inlineStr">
        <is>
          <t>Paid within limit (auto)</t>
        </is>
      </c>
      <c r="P6" s="33" t="inlineStr">
        <is>
          <t>43B(h) status (auto)</t>
        </is>
      </c>
    </row>
    <row r="7" ht="15" customHeight="1" s="29">
      <c r="A7" s="34" t="n"/>
      <c r="B7" s="34" t="n"/>
      <c r="C7" s="38" t="n"/>
      <c r="D7" s="38" t="n"/>
      <c r="E7" s="34" t="n"/>
      <c r="F7" s="38" t="n"/>
      <c r="G7" s="38" t="n"/>
      <c r="H7" s="34" t="n"/>
      <c r="I7" s="38" t="n"/>
      <c r="J7" s="34" t="n"/>
      <c r="K7" s="40">
        <f>IF(OR(A7="",D7=""),"",IF(F7&lt;&gt;"",F7,D7)+IF(IFERROR(VLOOKUP(A7,'Supplier Master'!$A$6:$H$20,7,0),"N")="Y",MIN(IF(IFERROR(VLOOKUP(A7,'Supplier Master'!$A$6:$H$20,8,0),15)="",45,IFERROR(VLOOKUP(A7,'Supplier Master'!$A$6:$H$20,8,0),15)),45),15))</f>
        <v/>
      </c>
      <c r="L7" s="35">
        <f>IF(E7="","",E7-IF(H7="",0,H7)-IF(J7="",0,J7))</f>
        <v/>
      </c>
      <c r="M7" s="35">
        <f>IF(OR(K7="",L7=""),"",IF(L7&lt;=0,0,MAX(0,$B$5-K7)))</f>
        <v/>
      </c>
      <c r="N7" s="35">
        <f>IF(M7="","",IF(M7=0,"Not overdue",IF(M7&lt;=30,"1-30 days",IF(M7&lt;=90,"31-90 days",IF(M7&lt;=180,"91-180 days","180+ days")))))</f>
        <v/>
      </c>
      <c r="O7" s="35">
        <f>IF(K7="","",IF(AND(G7&lt;&gt;"",G7&lt;=K7),IF(H7="",0,H7),0)+IF(AND(I7&lt;&gt;"",I7&lt;=K7),IF(J7="",0,J7),0))</f>
        <v/>
      </c>
      <c r="P7" s="35">
        <f>IF(K7="","",IF(IFERROR(VLOOKUP(A7,'Supplier Master'!$A$6:$I$20,9,0),"No")="No","Outside 43B(h)",IF(E7&lt;=O7,"Paid within limit - allowable on accrual",IF(L7&lt;=0,"Paid BEYOND limit - deduction in payment year","Unpaid beyond limit - 43B(h) disallowance"))))</f>
        <v/>
      </c>
    </row>
    <row r="8" ht="15" customHeight="1" s="29">
      <c r="A8" s="34" t="n"/>
      <c r="B8" s="34" t="n"/>
      <c r="C8" s="38" t="n"/>
      <c r="D8" s="38" t="n"/>
      <c r="E8" s="34" t="n"/>
      <c r="F8" s="38" t="n"/>
      <c r="G8" s="38" t="n"/>
      <c r="H8" s="34" t="n"/>
      <c r="I8" s="38" t="n"/>
      <c r="J8" s="34" t="n"/>
      <c r="K8" s="40">
        <f>IF(OR(A8="",D8=""),"",IF(F8&lt;&gt;"",F8,D8)+IF(IFERROR(VLOOKUP(A8,'Supplier Master'!$A$6:$H$20,7,0),"N")="Y",MIN(IF(IFERROR(VLOOKUP(A8,'Supplier Master'!$A$6:$H$20,8,0),15)="",45,IFERROR(VLOOKUP(A8,'Supplier Master'!$A$6:$H$20,8,0),15)),45),15))</f>
        <v/>
      </c>
      <c r="L8" s="35">
        <f>IF(E8="","",E8-IF(H8="",0,H8)-IF(J8="",0,J8))</f>
        <v/>
      </c>
      <c r="M8" s="35">
        <f>IF(OR(K8="",L8=""),"",IF(L8&lt;=0,0,MAX(0,$B$5-K8)))</f>
        <v/>
      </c>
      <c r="N8" s="35">
        <f>IF(M8="","",IF(M8=0,"Not overdue",IF(M8&lt;=30,"1-30 days",IF(M8&lt;=90,"31-90 days",IF(M8&lt;=180,"91-180 days","180+ days")))))</f>
        <v/>
      </c>
      <c r="O8" s="35">
        <f>IF(K8="","",IF(AND(G8&lt;&gt;"",G8&lt;=K8),IF(H8="",0,H8),0)+IF(AND(I8&lt;&gt;"",I8&lt;=K8),IF(J8="",0,J8),0))</f>
        <v/>
      </c>
      <c r="P8" s="35">
        <f>IF(K8="","",IF(IFERROR(VLOOKUP(A8,'Supplier Master'!$A$6:$I$20,9,0),"No")="No","Outside 43B(h)",IF(E8&lt;=O8,"Paid within limit - allowable on accrual",IF(L8&lt;=0,"Paid BEYOND limit - deduction in payment year","Unpaid beyond limit - 43B(h) disallowance"))))</f>
        <v/>
      </c>
    </row>
    <row r="9" ht="15" customHeight="1" s="29">
      <c r="A9" s="34" t="n"/>
      <c r="B9" s="34" t="n"/>
      <c r="C9" s="38" t="n"/>
      <c r="D9" s="38" t="n"/>
      <c r="E9" s="34" t="n"/>
      <c r="F9" s="38" t="n"/>
      <c r="G9" s="38" t="n"/>
      <c r="H9" s="34" t="n"/>
      <c r="I9" s="38" t="n"/>
      <c r="J9" s="34" t="n"/>
      <c r="K9" s="40">
        <f>IF(OR(A9="",D9=""),"",IF(F9&lt;&gt;"",F9,D9)+IF(IFERROR(VLOOKUP(A9,'Supplier Master'!$A$6:$H$20,7,0),"N")="Y",MIN(IF(IFERROR(VLOOKUP(A9,'Supplier Master'!$A$6:$H$20,8,0),15)="",45,IFERROR(VLOOKUP(A9,'Supplier Master'!$A$6:$H$20,8,0),15)),45),15))</f>
        <v/>
      </c>
      <c r="L9" s="35">
        <f>IF(E9="","",E9-IF(H9="",0,H9)-IF(J9="",0,J9))</f>
        <v/>
      </c>
      <c r="M9" s="35">
        <f>IF(OR(K9="",L9=""),"",IF(L9&lt;=0,0,MAX(0,$B$5-K9)))</f>
        <v/>
      </c>
      <c r="N9" s="35">
        <f>IF(M9="","",IF(M9=0,"Not overdue",IF(M9&lt;=30,"1-30 days",IF(M9&lt;=90,"31-90 days",IF(M9&lt;=180,"91-180 days","180+ days")))))</f>
        <v/>
      </c>
      <c r="O9" s="35">
        <f>IF(K9="","",IF(AND(G9&lt;&gt;"",G9&lt;=K9),IF(H9="",0,H9),0)+IF(AND(I9&lt;&gt;"",I9&lt;=K9),IF(J9="",0,J9),0))</f>
        <v/>
      </c>
      <c r="P9" s="35">
        <f>IF(K9="","",IF(IFERROR(VLOOKUP(A9,'Supplier Master'!$A$6:$I$20,9,0),"No")="No","Outside 43B(h)",IF(E9&lt;=O9,"Paid within limit - allowable on accrual",IF(L9&lt;=0,"Paid BEYOND limit - deduction in payment year","Unpaid beyond limit - 43B(h) disallowance"))))</f>
        <v/>
      </c>
    </row>
    <row r="10" ht="15" customHeight="1" s="29">
      <c r="A10" s="34" t="n"/>
      <c r="B10" s="34" t="n"/>
      <c r="C10" s="38" t="n"/>
      <c r="D10" s="38" t="n"/>
      <c r="E10" s="34" t="n"/>
      <c r="F10" s="38" t="n"/>
      <c r="G10" s="38" t="n"/>
      <c r="H10" s="34" t="n"/>
      <c r="I10" s="38" t="n"/>
      <c r="J10" s="34" t="n"/>
      <c r="K10" s="40">
        <f>IF(OR(A10="",D10=""),"",IF(F10&lt;&gt;"",F10,D10)+IF(IFERROR(VLOOKUP(A10,'Supplier Master'!$A$6:$H$20,7,0),"N")="Y",MIN(IF(IFERROR(VLOOKUP(A10,'Supplier Master'!$A$6:$H$20,8,0),15)="",45,IFERROR(VLOOKUP(A10,'Supplier Master'!$A$6:$H$20,8,0),15)),45),15))</f>
        <v/>
      </c>
      <c r="L10" s="35">
        <f>IF(E10="","",E10-IF(H10="",0,H10)-IF(J10="",0,J10))</f>
        <v/>
      </c>
      <c r="M10" s="35">
        <f>IF(OR(K10="",L10=""),"",IF(L10&lt;=0,0,MAX(0,$B$5-K10)))</f>
        <v/>
      </c>
      <c r="N10" s="35">
        <f>IF(M10="","",IF(M10=0,"Not overdue",IF(M10&lt;=30,"1-30 days",IF(M10&lt;=90,"31-90 days",IF(M10&lt;=180,"91-180 days","180+ days")))))</f>
        <v/>
      </c>
      <c r="O10" s="35">
        <f>IF(K10="","",IF(AND(G10&lt;&gt;"",G10&lt;=K10),IF(H10="",0,H10),0)+IF(AND(I10&lt;&gt;"",I10&lt;=K10),IF(J10="",0,J10),0))</f>
        <v/>
      </c>
      <c r="P10" s="35">
        <f>IF(K10="","",IF(IFERROR(VLOOKUP(A10,'Supplier Master'!$A$6:$I$20,9,0),"No")="No","Outside 43B(h)",IF(E10&lt;=O10,"Paid within limit - allowable on accrual",IF(L10&lt;=0,"Paid BEYOND limit - deduction in payment year","Unpaid beyond limit - 43B(h) disallowance"))))</f>
        <v/>
      </c>
    </row>
    <row r="11" ht="15" customHeight="1" s="29">
      <c r="A11" s="34" t="n"/>
      <c r="B11" s="34" t="n"/>
      <c r="C11" s="38" t="n"/>
      <c r="D11" s="38" t="n"/>
      <c r="E11" s="34" t="n"/>
      <c r="F11" s="38" t="n"/>
      <c r="G11" s="38" t="n"/>
      <c r="H11" s="34" t="n"/>
      <c r="I11" s="38" t="n"/>
      <c r="J11" s="34" t="n"/>
      <c r="K11" s="40">
        <f>IF(OR(A11="",D11=""),"",IF(F11&lt;&gt;"",F11,D11)+IF(IFERROR(VLOOKUP(A11,'Supplier Master'!$A$6:$H$20,7,0),"N")="Y",MIN(IF(IFERROR(VLOOKUP(A11,'Supplier Master'!$A$6:$H$20,8,0),15)="",45,IFERROR(VLOOKUP(A11,'Supplier Master'!$A$6:$H$20,8,0),15)),45),15))</f>
        <v/>
      </c>
      <c r="L11" s="35">
        <f>IF(E11="","",E11-IF(H11="",0,H11)-IF(J11="",0,J11))</f>
        <v/>
      </c>
      <c r="M11" s="35">
        <f>IF(OR(K11="",L11=""),"",IF(L11&lt;=0,0,MAX(0,$B$5-K11)))</f>
        <v/>
      </c>
      <c r="N11" s="35">
        <f>IF(M11="","",IF(M11=0,"Not overdue",IF(M11&lt;=30,"1-30 days",IF(M11&lt;=90,"31-90 days",IF(M11&lt;=180,"91-180 days","180+ days")))))</f>
        <v/>
      </c>
      <c r="O11" s="35">
        <f>IF(K11="","",IF(AND(G11&lt;&gt;"",G11&lt;=K11),IF(H11="",0,H11),0)+IF(AND(I11&lt;&gt;"",I11&lt;=K11),IF(J11="",0,J11),0))</f>
        <v/>
      </c>
      <c r="P11" s="35">
        <f>IF(K11="","",IF(IFERROR(VLOOKUP(A11,'Supplier Master'!$A$6:$I$20,9,0),"No")="No","Outside 43B(h)",IF(E11&lt;=O11,"Paid within limit - allowable on accrual",IF(L11&lt;=0,"Paid BEYOND limit - deduction in payment year","Unpaid beyond limit - 43B(h) disallowance"))))</f>
        <v/>
      </c>
    </row>
    <row r="12" ht="15" customHeight="1" s="29">
      <c r="A12" s="34" t="n"/>
      <c r="B12" s="34" t="n"/>
      <c r="C12" s="38" t="n"/>
      <c r="D12" s="38" t="n"/>
      <c r="E12" s="34" t="n"/>
      <c r="F12" s="38" t="n"/>
      <c r="G12" s="38" t="n"/>
      <c r="H12" s="34" t="n"/>
      <c r="I12" s="38" t="n"/>
      <c r="J12" s="34" t="n"/>
      <c r="K12" s="40">
        <f>IF(OR(A12="",D12=""),"",IF(F12&lt;&gt;"",F12,D12)+IF(IFERROR(VLOOKUP(A12,'Supplier Master'!$A$6:$H$20,7,0),"N")="Y",MIN(IF(IFERROR(VLOOKUP(A12,'Supplier Master'!$A$6:$H$20,8,0),15)="",45,IFERROR(VLOOKUP(A12,'Supplier Master'!$A$6:$H$20,8,0),15)),45),15))</f>
        <v/>
      </c>
      <c r="L12" s="35">
        <f>IF(E12="","",E12-IF(H12="",0,H12)-IF(J12="",0,J12))</f>
        <v/>
      </c>
      <c r="M12" s="35">
        <f>IF(OR(K12="",L12=""),"",IF(L12&lt;=0,0,MAX(0,$B$5-K12)))</f>
        <v/>
      </c>
      <c r="N12" s="35">
        <f>IF(M12="","",IF(M12=0,"Not overdue",IF(M12&lt;=30,"1-30 days",IF(M12&lt;=90,"31-90 days",IF(M12&lt;=180,"91-180 days","180+ days")))))</f>
        <v/>
      </c>
      <c r="O12" s="35">
        <f>IF(K12="","",IF(AND(G12&lt;&gt;"",G12&lt;=K12),IF(H12="",0,H12),0)+IF(AND(I12&lt;&gt;"",I12&lt;=K12),IF(J12="",0,J12),0))</f>
        <v/>
      </c>
      <c r="P12" s="35">
        <f>IF(K12="","",IF(IFERROR(VLOOKUP(A12,'Supplier Master'!$A$6:$I$20,9,0),"No")="No","Outside 43B(h)",IF(E12&lt;=O12,"Paid within limit - allowable on accrual",IF(L12&lt;=0,"Paid BEYOND limit - deduction in payment year","Unpaid beyond limit - 43B(h) disallowance"))))</f>
        <v/>
      </c>
    </row>
    <row r="13" ht="15" customHeight="1" s="29">
      <c r="A13" s="34" t="n"/>
      <c r="B13" s="34" t="n"/>
      <c r="C13" s="38" t="n"/>
      <c r="D13" s="38" t="n"/>
      <c r="E13" s="34" t="n"/>
      <c r="F13" s="38" t="n"/>
      <c r="G13" s="38" t="n"/>
      <c r="H13" s="34" t="n"/>
      <c r="I13" s="38" t="n"/>
      <c r="J13" s="34" t="n"/>
      <c r="K13" s="40">
        <f>IF(OR(A13="",D13=""),"",IF(F13&lt;&gt;"",F13,D13)+IF(IFERROR(VLOOKUP(A13,'Supplier Master'!$A$6:$H$20,7,0),"N")="Y",MIN(IF(IFERROR(VLOOKUP(A13,'Supplier Master'!$A$6:$H$20,8,0),15)="",45,IFERROR(VLOOKUP(A13,'Supplier Master'!$A$6:$H$20,8,0),15)),45),15))</f>
        <v/>
      </c>
      <c r="L13" s="35">
        <f>IF(E13="","",E13-IF(H13="",0,H13)-IF(J13="",0,J13))</f>
        <v/>
      </c>
      <c r="M13" s="35">
        <f>IF(OR(K13="",L13=""),"",IF(L13&lt;=0,0,MAX(0,$B$5-K13)))</f>
        <v/>
      </c>
      <c r="N13" s="35">
        <f>IF(M13="","",IF(M13=0,"Not overdue",IF(M13&lt;=30,"1-30 days",IF(M13&lt;=90,"31-90 days",IF(M13&lt;=180,"91-180 days","180+ days")))))</f>
        <v/>
      </c>
      <c r="O13" s="35">
        <f>IF(K13="","",IF(AND(G13&lt;&gt;"",G13&lt;=K13),IF(H13="",0,H13),0)+IF(AND(I13&lt;&gt;"",I13&lt;=K13),IF(J13="",0,J13),0))</f>
        <v/>
      </c>
      <c r="P13" s="35">
        <f>IF(K13="","",IF(IFERROR(VLOOKUP(A13,'Supplier Master'!$A$6:$I$20,9,0),"No")="No","Outside 43B(h)",IF(E13&lt;=O13,"Paid within limit - allowable on accrual",IF(L13&lt;=0,"Paid BEYOND limit - deduction in payment year","Unpaid beyond limit - 43B(h) disallowance"))))</f>
        <v/>
      </c>
    </row>
    <row r="14" ht="15" customHeight="1" s="29">
      <c r="A14" s="34" t="n"/>
      <c r="B14" s="34" t="n"/>
      <c r="C14" s="38" t="n"/>
      <c r="D14" s="38" t="n"/>
      <c r="E14" s="34" t="n"/>
      <c r="F14" s="38" t="n"/>
      <c r="G14" s="38" t="n"/>
      <c r="H14" s="34" t="n"/>
      <c r="I14" s="38" t="n"/>
      <c r="J14" s="34" t="n"/>
      <c r="K14" s="40">
        <f>IF(OR(A14="",D14=""),"",IF(F14&lt;&gt;"",F14,D14)+IF(IFERROR(VLOOKUP(A14,'Supplier Master'!$A$6:$H$20,7,0),"N")="Y",MIN(IF(IFERROR(VLOOKUP(A14,'Supplier Master'!$A$6:$H$20,8,0),15)="",45,IFERROR(VLOOKUP(A14,'Supplier Master'!$A$6:$H$20,8,0),15)),45),15))</f>
        <v/>
      </c>
      <c r="L14" s="35">
        <f>IF(E14="","",E14-IF(H14="",0,H14)-IF(J14="",0,J14))</f>
        <v/>
      </c>
      <c r="M14" s="35">
        <f>IF(OR(K14="",L14=""),"",IF(L14&lt;=0,0,MAX(0,$B$5-K14)))</f>
        <v/>
      </c>
      <c r="N14" s="35">
        <f>IF(M14="","",IF(M14=0,"Not overdue",IF(M14&lt;=30,"1-30 days",IF(M14&lt;=90,"31-90 days",IF(M14&lt;=180,"91-180 days","180+ days")))))</f>
        <v/>
      </c>
      <c r="O14" s="35">
        <f>IF(K14="","",IF(AND(G14&lt;&gt;"",G14&lt;=K14),IF(H14="",0,H14),0)+IF(AND(I14&lt;&gt;"",I14&lt;=K14),IF(J14="",0,J14),0))</f>
        <v/>
      </c>
      <c r="P14" s="35">
        <f>IF(K14="","",IF(IFERROR(VLOOKUP(A14,'Supplier Master'!$A$6:$I$20,9,0),"No")="No","Outside 43B(h)",IF(E14&lt;=O14,"Paid within limit - allowable on accrual",IF(L14&lt;=0,"Paid BEYOND limit - deduction in payment year","Unpaid beyond limit - 43B(h) disallowance"))))</f>
        <v/>
      </c>
    </row>
    <row r="15" ht="15" customHeight="1" s="29">
      <c r="A15" s="34" t="n"/>
      <c r="B15" s="34" t="n"/>
      <c r="C15" s="38" t="n"/>
      <c r="D15" s="38" t="n"/>
      <c r="E15" s="34" t="n"/>
      <c r="F15" s="38" t="n"/>
      <c r="G15" s="38" t="n"/>
      <c r="H15" s="34" t="n"/>
      <c r="I15" s="38" t="n"/>
      <c r="J15" s="34" t="n"/>
      <c r="K15" s="40">
        <f>IF(OR(A15="",D15=""),"",IF(F15&lt;&gt;"",F15,D15)+IF(IFERROR(VLOOKUP(A15,'Supplier Master'!$A$6:$H$20,7,0),"N")="Y",MIN(IF(IFERROR(VLOOKUP(A15,'Supplier Master'!$A$6:$H$20,8,0),15)="",45,IFERROR(VLOOKUP(A15,'Supplier Master'!$A$6:$H$20,8,0),15)),45),15))</f>
        <v/>
      </c>
      <c r="L15" s="35">
        <f>IF(E15="","",E15-IF(H15="",0,H15)-IF(J15="",0,J15))</f>
        <v/>
      </c>
      <c r="M15" s="35">
        <f>IF(OR(K15="",L15=""),"",IF(L15&lt;=0,0,MAX(0,$B$5-K15)))</f>
        <v/>
      </c>
      <c r="N15" s="35">
        <f>IF(M15="","",IF(M15=0,"Not overdue",IF(M15&lt;=30,"1-30 days",IF(M15&lt;=90,"31-90 days",IF(M15&lt;=180,"91-180 days","180+ days")))))</f>
        <v/>
      </c>
      <c r="O15" s="35">
        <f>IF(K15="","",IF(AND(G15&lt;&gt;"",G15&lt;=K15),IF(H15="",0,H15),0)+IF(AND(I15&lt;&gt;"",I15&lt;=K15),IF(J15="",0,J15),0))</f>
        <v/>
      </c>
      <c r="P15" s="35">
        <f>IF(K15="","",IF(IFERROR(VLOOKUP(A15,'Supplier Master'!$A$6:$I$20,9,0),"No")="No","Outside 43B(h)",IF(E15&lt;=O15,"Paid within limit - allowable on accrual",IF(L15&lt;=0,"Paid BEYOND limit - deduction in payment year","Unpaid beyond limit - 43B(h) disallowance"))))</f>
        <v/>
      </c>
    </row>
    <row r="16" ht="15" customHeight="1" s="29">
      <c r="A16" s="34" t="n"/>
      <c r="B16" s="34" t="n"/>
      <c r="C16" s="38" t="n"/>
      <c r="D16" s="38" t="n"/>
      <c r="E16" s="34" t="n"/>
      <c r="F16" s="38" t="n"/>
      <c r="G16" s="38" t="n"/>
      <c r="H16" s="34" t="n"/>
      <c r="I16" s="38" t="n"/>
      <c r="J16" s="34" t="n"/>
      <c r="K16" s="40">
        <f>IF(OR(A16="",D16=""),"",IF(F16&lt;&gt;"",F16,D16)+IF(IFERROR(VLOOKUP(A16,'Supplier Master'!$A$6:$H$20,7,0),"N")="Y",MIN(IF(IFERROR(VLOOKUP(A16,'Supplier Master'!$A$6:$H$20,8,0),15)="",45,IFERROR(VLOOKUP(A16,'Supplier Master'!$A$6:$H$20,8,0),15)),45),15))</f>
        <v/>
      </c>
      <c r="L16" s="35">
        <f>IF(E16="","",E16-IF(H16="",0,H16)-IF(J16="",0,J16))</f>
        <v/>
      </c>
      <c r="M16" s="35">
        <f>IF(OR(K16="",L16=""),"",IF(L16&lt;=0,0,MAX(0,$B$5-K16)))</f>
        <v/>
      </c>
      <c r="N16" s="35">
        <f>IF(M16="","",IF(M16=0,"Not overdue",IF(M16&lt;=30,"1-30 days",IF(M16&lt;=90,"31-90 days",IF(M16&lt;=180,"91-180 days","180+ days")))))</f>
        <v/>
      </c>
      <c r="O16" s="35">
        <f>IF(K16="","",IF(AND(G16&lt;&gt;"",G16&lt;=K16),IF(H16="",0,H16),0)+IF(AND(I16&lt;&gt;"",I16&lt;=K16),IF(J16="",0,J16),0))</f>
        <v/>
      </c>
      <c r="P16" s="35">
        <f>IF(K16="","",IF(IFERROR(VLOOKUP(A16,'Supplier Master'!$A$6:$I$20,9,0),"No")="No","Outside 43B(h)",IF(E16&lt;=O16,"Paid within limit - allowable on accrual",IF(L16&lt;=0,"Paid BEYOND limit - deduction in payment year","Unpaid beyond limit - 43B(h) disallowance"))))</f>
        <v/>
      </c>
    </row>
    <row r="17" ht="15" customHeight="1" s="29">
      <c r="A17" s="34" t="n"/>
      <c r="B17" s="34" t="n"/>
      <c r="C17" s="38" t="n"/>
      <c r="D17" s="38" t="n"/>
      <c r="E17" s="34" t="n"/>
      <c r="F17" s="38" t="n"/>
      <c r="G17" s="38" t="n"/>
      <c r="H17" s="34" t="n"/>
      <c r="I17" s="38" t="n"/>
      <c r="J17" s="34" t="n"/>
      <c r="K17" s="40">
        <f>IF(OR(A17="",D17=""),"",IF(F17&lt;&gt;"",F17,D17)+IF(IFERROR(VLOOKUP(A17,'Supplier Master'!$A$6:$H$20,7,0),"N")="Y",MIN(IF(IFERROR(VLOOKUP(A17,'Supplier Master'!$A$6:$H$20,8,0),15)="",45,IFERROR(VLOOKUP(A17,'Supplier Master'!$A$6:$H$20,8,0),15)),45),15))</f>
        <v/>
      </c>
      <c r="L17" s="35">
        <f>IF(E17="","",E17-IF(H17="",0,H17)-IF(J17="",0,J17))</f>
        <v/>
      </c>
      <c r="M17" s="35">
        <f>IF(OR(K17="",L17=""),"",IF(L17&lt;=0,0,MAX(0,$B$5-K17)))</f>
        <v/>
      </c>
      <c r="N17" s="35">
        <f>IF(M17="","",IF(M17=0,"Not overdue",IF(M17&lt;=30,"1-30 days",IF(M17&lt;=90,"31-90 days",IF(M17&lt;=180,"91-180 days","180+ days")))))</f>
        <v/>
      </c>
      <c r="O17" s="35">
        <f>IF(K17="","",IF(AND(G17&lt;&gt;"",G17&lt;=K17),IF(H17="",0,H17),0)+IF(AND(I17&lt;&gt;"",I17&lt;=K17),IF(J17="",0,J17),0))</f>
        <v/>
      </c>
      <c r="P17" s="35">
        <f>IF(K17="","",IF(IFERROR(VLOOKUP(A17,'Supplier Master'!$A$6:$I$20,9,0),"No")="No","Outside 43B(h)",IF(E17&lt;=O17,"Paid within limit - allowable on accrual",IF(L17&lt;=0,"Paid BEYOND limit - deduction in payment year","Unpaid beyond limit - 43B(h) disallowance"))))</f>
        <v/>
      </c>
    </row>
    <row r="18" ht="15" customHeight="1" s="29">
      <c r="A18" s="34" t="n"/>
      <c r="B18" s="34" t="n"/>
      <c r="C18" s="38" t="n"/>
      <c r="D18" s="38" t="n"/>
      <c r="E18" s="34" t="n"/>
      <c r="F18" s="38" t="n"/>
      <c r="G18" s="38" t="n"/>
      <c r="H18" s="34" t="n"/>
      <c r="I18" s="38" t="n"/>
      <c r="J18" s="34" t="n"/>
      <c r="K18" s="40">
        <f>IF(OR(A18="",D18=""),"",IF(F18&lt;&gt;"",F18,D18)+IF(IFERROR(VLOOKUP(A18,'Supplier Master'!$A$6:$H$20,7,0),"N")="Y",MIN(IF(IFERROR(VLOOKUP(A18,'Supplier Master'!$A$6:$H$20,8,0),15)="",45,IFERROR(VLOOKUP(A18,'Supplier Master'!$A$6:$H$20,8,0),15)),45),15))</f>
        <v/>
      </c>
      <c r="L18" s="35">
        <f>IF(E18="","",E18-IF(H18="",0,H18)-IF(J18="",0,J18))</f>
        <v/>
      </c>
      <c r="M18" s="35">
        <f>IF(OR(K18="",L18=""),"",IF(L18&lt;=0,0,MAX(0,$B$5-K18)))</f>
        <v/>
      </c>
      <c r="N18" s="35">
        <f>IF(M18="","",IF(M18=0,"Not overdue",IF(M18&lt;=30,"1-30 days",IF(M18&lt;=90,"31-90 days",IF(M18&lt;=180,"91-180 days","180+ days")))))</f>
        <v/>
      </c>
      <c r="O18" s="35">
        <f>IF(K18="","",IF(AND(G18&lt;&gt;"",G18&lt;=K18),IF(H18="",0,H18),0)+IF(AND(I18&lt;&gt;"",I18&lt;=K18),IF(J18="",0,J18),0))</f>
        <v/>
      </c>
      <c r="P18" s="35">
        <f>IF(K18="","",IF(IFERROR(VLOOKUP(A18,'Supplier Master'!$A$6:$I$20,9,0),"No")="No","Outside 43B(h)",IF(E18&lt;=O18,"Paid within limit - allowable on accrual",IF(L18&lt;=0,"Paid BEYOND limit - deduction in payment year","Unpaid beyond limit - 43B(h) disallowance"))))</f>
        <v/>
      </c>
    </row>
    <row r="19" ht="15" customHeight="1" s="29">
      <c r="A19" s="34" t="n"/>
      <c r="B19" s="34" t="n"/>
      <c r="C19" s="38" t="n"/>
      <c r="D19" s="38" t="n"/>
      <c r="E19" s="34" t="n"/>
      <c r="F19" s="38" t="n"/>
      <c r="G19" s="38" t="n"/>
      <c r="H19" s="34" t="n"/>
      <c r="I19" s="38" t="n"/>
      <c r="J19" s="34" t="n"/>
      <c r="K19" s="40">
        <f>IF(OR(A19="",D19=""),"",IF(F19&lt;&gt;"",F19,D19)+IF(IFERROR(VLOOKUP(A19,'Supplier Master'!$A$6:$H$20,7,0),"N")="Y",MIN(IF(IFERROR(VLOOKUP(A19,'Supplier Master'!$A$6:$H$20,8,0),15)="",45,IFERROR(VLOOKUP(A19,'Supplier Master'!$A$6:$H$20,8,0),15)),45),15))</f>
        <v/>
      </c>
      <c r="L19" s="35">
        <f>IF(E19="","",E19-IF(H19="",0,H19)-IF(J19="",0,J19))</f>
        <v/>
      </c>
      <c r="M19" s="35">
        <f>IF(OR(K19="",L19=""),"",IF(L19&lt;=0,0,MAX(0,$B$5-K19)))</f>
        <v/>
      </c>
      <c r="N19" s="35">
        <f>IF(M19="","",IF(M19=0,"Not overdue",IF(M19&lt;=30,"1-30 days",IF(M19&lt;=90,"31-90 days",IF(M19&lt;=180,"91-180 days","180+ days")))))</f>
        <v/>
      </c>
      <c r="O19" s="35">
        <f>IF(K19="","",IF(AND(G19&lt;&gt;"",G19&lt;=K19),IF(H19="",0,H19),0)+IF(AND(I19&lt;&gt;"",I19&lt;=K19),IF(J19="",0,J19),0))</f>
        <v/>
      </c>
      <c r="P19" s="35">
        <f>IF(K19="","",IF(IFERROR(VLOOKUP(A19,'Supplier Master'!$A$6:$I$20,9,0),"No")="No","Outside 43B(h)",IF(E19&lt;=O19,"Paid within limit - allowable on accrual",IF(L19&lt;=0,"Paid BEYOND limit - deduction in payment year","Unpaid beyond limit - 43B(h) disallowance"))))</f>
        <v/>
      </c>
    </row>
    <row r="20" ht="15" customHeight="1" s="29">
      <c r="A20" s="34" t="n"/>
      <c r="B20" s="34" t="n"/>
      <c r="C20" s="38" t="n"/>
      <c r="D20" s="38" t="n"/>
      <c r="E20" s="34" t="n"/>
      <c r="F20" s="38" t="n"/>
      <c r="G20" s="38" t="n"/>
      <c r="H20" s="34" t="n"/>
      <c r="I20" s="38" t="n"/>
      <c r="J20" s="34" t="n"/>
      <c r="K20" s="40">
        <f>IF(OR(A20="",D20=""),"",IF(F20&lt;&gt;"",F20,D20)+IF(IFERROR(VLOOKUP(A20,'Supplier Master'!$A$6:$H$20,7,0),"N")="Y",MIN(IF(IFERROR(VLOOKUP(A20,'Supplier Master'!$A$6:$H$20,8,0),15)="",45,IFERROR(VLOOKUP(A20,'Supplier Master'!$A$6:$H$20,8,0),15)),45),15))</f>
        <v/>
      </c>
      <c r="L20" s="35">
        <f>IF(E20="","",E20-IF(H20="",0,H20)-IF(J20="",0,J20))</f>
        <v/>
      </c>
      <c r="M20" s="35">
        <f>IF(OR(K20="",L20=""),"",IF(L20&lt;=0,0,MAX(0,$B$5-K20)))</f>
        <v/>
      </c>
      <c r="N20" s="35">
        <f>IF(M20="","",IF(M20=0,"Not overdue",IF(M20&lt;=30,"1-30 days",IF(M20&lt;=90,"31-90 days",IF(M20&lt;=180,"91-180 days","180+ days")))))</f>
        <v/>
      </c>
      <c r="O20" s="35">
        <f>IF(K20="","",IF(AND(G20&lt;&gt;"",G20&lt;=K20),IF(H20="",0,H20),0)+IF(AND(I20&lt;&gt;"",I20&lt;=K20),IF(J20="",0,J20),0))</f>
        <v/>
      </c>
      <c r="P20" s="35">
        <f>IF(K20="","",IF(IFERROR(VLOOKUP(A20,'Supplier Master'!$A$6:$I$20,9,0),"No")="No","Outside 43B(h)",IF(E20&lt;=O20,"Paid within limit - allowable on accrual",IF(L20&lt;=0,"Paid BEYOND limit - deduction in payment year","Unpaid beyond limit - 43B(h) disallowance"))))</f>
        <v/>
      </c>
    </row>
    <row r="21" ht="15" customHeight="1" s="29">
      <c r="A21" s="34" t="n"/>
      <c r="B21" s="34" t="n"/>
      <c r="C21" s="38" t="n"/>
      <c r="D21" s="38" t="n"/>
      <c r="E21" s="34" t="n"/>
      <c r="F21" s="38" t="n"/>
      <c r="G21" s="38" t="n"/>
      <c r="H21" s="34" t="n"/>
      <c r="I21" s="38" t="n"/>
      <c r="J21" s="34" t="n"/>
      <c r="K21" s="40">
        <f>IF(OR(A21="",D21=""),"",IF(F21&lt;&gt;"",F21,D21)+IF(IFERROR(VLOOKUP(A21,'Supplier Master'!$A$6:$H$20,7,0),"N")="Y",MIN(IF(IFERROR(VLOOKUP(A21,'Supplier Master'!$A$6:$H$20,8,0),15)="",45,IFERROR(VLOOKUP(A21,'Supplier Master'!$A$6:$H$20,8,0),15)),45),15))</f>
        <v/>
      </c>
      <c r="L21" s="35">
        <f>IF(E21="","",E21-IF(H21="",0,H21)-IF(J21="",0,J21))</f>
        <v/>
      </c>
      <c r="M21" s="35">
        <f>IF(OR(K21="",L21=""),"",IF(L21&lt;=0,0,MAX(0,$B$5-K21)))</f>
        <v/>
      </c>
      <c r="N21" s="35">
        <f>IF(M21="","",IF(M21=0,"Not overdue",IF(M21&lt;=30,"1-30 days",IF(M21&lt;=90,"31-90 days",IF(M21&lt;=180,"91-180 days","180+ days")))))</f>
        <v/>
      </c>
      <c r="O21" s="35">
        <f>IF(K21="","",IF(AND(G21&lt;&gt;"",G21&lt;=K21),IF(H21="",0,H21),0)+IF(AND(I21&lt;&gt;"",I21&lt;=K21),IF(J21="",0,J21),0))</f>
        <v/>
      </c>
      <c r="P21" s="35">
        <f>IF(K21="","",IF(IFERROR(VLOOKUP(A21,'Supplier Master'!$A$6:$I$20,9,0),"No")="No","Outside 43B(h)",IF(E21&lt;=O21,"Paid within limit - allowable on accrual",IF(L21&lt;=0,"Paid BEYOND limit - deduction in payment year","Unpaid beyond limit - 43B(h) disallowance"))))</f>
        <v/>
      </c>
    </row>
    <row r="22" ht="15" customHeight="1" s="29">
      <c r="A22" s="34" t="n"/>
      <c r="B22" s="34" t="n"/>
      <c r="C22" s="38" t="n"/>
      <c r="D22" s="38" t="n"/>
      <c r="E22" s="34" t="n"/>
      <c r="F22" s="38" t="n"/>
      <c r="G22" s="38" t="n"/>
      <c r="H22" s="34" t="n"/>
      <c r="I22" s="38" t="n"/>
      <c r="J22" s="34" t="n"/>
      <c r="K22" s="40">
        <f>IF(OR(A22="",D22=""),"",IF(F22&lt;&gt;"",F22,D22)+IF(IFERROR(VLOOKUP(A22,'Supplier Master'!$A$6:$H$20,7,0),"N")="Y",MIN(IF(IFERROR(VLOOKUP(A22,'Supplier Master'!$A$6:$H$20,8,0),15)="",45,IFERROR(VLOOKUP(A22,'Supplier Master'!$A$6:$H$20,8,0),15)),45),15))</f>
        <v/>
      </c>
      <c r="L22" s="35">
        <f>IF(E22="","",E22-IF(H22="",0,H22)-IF(J22="",0,J22))</f>
        <v/>
      </c>
      <c r="M22" s="35">
        <f>IF(OR(K22="",L22=""),"",IF(L22&lt;=0,0,MAX(0,$B$5-K22)))</f>
        <v/>
      </c>
      <c r="N22" s="35">
        <f>IF(M22="","",IF(M22=0,"Not overdue",IF(M22&lt;=30,"1-30 days",IF(M22&lt;=90,"31-90 days",IF(M22&lt;=180,"91-180 days","180+ days")))))</f>
        <v/>
      </c>
      <c r="O22" s="35">
        <f>IF(K22="","",IF(AND(G22&lt;&gt;"",G22&lt;=K22),IF(H22="",0,H22),0)+IF(AND(I22&lt;&gt;"",I22&lt;=K22),IF(J22="",0,J22),0))</f>
        <v/>
      </c>
      <c r="P22" s="35">
        <f>IF(K22="","",IF(IFERROR(VLOOKUP(A22,'Supplier Master'!$A$6:$I$20,9,0),"No")="No","Outside 43B(h)",IF(E22&lt;=O22,"Paid within limit - allowable on accrual",IF(L22&lt;=0,"Paid BEYOND limit - deduction in payment year","Unpaid beyond limit - 43B(h) disallowance"))))</f>
        <v/>
      </c>
    </row>
    <row r="23" ht="15" customHeight="1" s="29">
      <c r="A23" s="34" t="n"/>
      <c r="B23" s="34" t="n"/>
      <c r="C23" s="38" t="n"/>
      <c r="D23" s="38" t="n"/>
      <c r="E23" s="34" t="n"/>
      <c r="F23" s="38" t="n"/>
      <c r="G23" s="38" t="n"/>
      <c r="H23" s="34" t="n"/>
      <c r="I23" s="38" t="n"/>
      <c r="J23" s="34" t="n"/>
      <c r="K23" s="40">
        <f>IF(OR(A23="",D23=""),"",IF(F23&lt;&gt;"",F23,D23)+IF(IFERROR(VLOOKUP(A23,'Supplier Master'!$A$6:$H$20,7,0),"N")="Y",MIN(IF(IFERROR(VLOOKUP(A23,'Supplier Master'!$A$6:$H$20,8,0),15)="",45,IFERROR(VLOOKUP(A23,'Supplier Master'!$A$6:$H$20,8,0),15)),45),15))</f>
        <v/>
      </c>
      <c r="L23" s="35">
        <f>IF(E23="","",E23-IF(H23="",0,H23)-IF(J23="",0,J23))</f>
        <v/>
      </c>
      <c r="M23" s="35">
        <f>IF(OR(K23="",L23=""),"",IF(L23&lt;=0,0,MAX(0,$B$5-K23)))</f>
        <v/>
      </c>
      <c r="N23" s="35">
        <f>IF(M23="","",IF(M23=0,"Not overdue",IF(M23&lt;=30,"1-30 days",IF(M23&lt;=90,"31-90 days",IF(M23&lt;=180,"91-180 days","180+ days")))))</f>
        <v/>
      </c>
      <c r="O23" s="35">
        <f>IF(K23="","",IF(AND(G23&lt;&gt;"",G23&lt;=K23),IF(H23="",0,H23),0)+IF(AND(I23&lt;&gt;"",I23&lt;=K23),IF(J23="",0,J23),0))</f>
        <v/>
      </c>
      <c r="P23" s="35">
        <f>IF(K23="","",IF(IFERROR(VLOOKUP(A23,'Supplier Master'!$A$6:$I$20,9,0),"No")="No","Outside 43B(h)",IF(E23&lt;=O23,"Paid within limit - allowable on accrual",IF(L23&lt;=0,"Paid BEYOND limit - deduction in payment year","Unpaid beyond limit - 43B(h) disallowance"))))</f>
        <v/>
      </c>
    </row>
    <row r="24" ht="15" customHeight="1" s="29">
      <c r="A24" s="34" t="n"/>
      <c r="B24" s="34" t="n"/>
      <c r="C24" s="38" t="n"/>
      <c r="D24" s="38" t="n"/>
      <c r="E24" s="34" t="n"/>
      <c r="F24" s="38" t="n"/>
      <c r="G24" s="38" t="n"/>
      <c r="H24" s="34" t="n"/>
      <c r="I24" s="38" t="n"/>
      <c r="J24" s="34" t="n"/>
      <c r="K24" s="40">
        <f>IF(OR(A24="",D24=""),"",IF(F24&lt;&gt;"",F24,D24)+IF(IFERROR(VLOOKUP(A24,'Supplier Master'!$A$6:$H$20,7,0),"N")="Y",MIN(IF(IFERROR(VLOOKUP(A24,'Supplier Master'!$A$6:$H$20,8,0),15)="",45,IFERROR(VLOOKUP(A24,'Supplier Master'!$A$6:$H$20,8,0),15)),45),15))</f>
        <v/>
      </c>
      <c r="L24" s="35">
        <f>IF(E24="","",E24-IF(H24="",0,H24)-IF(J24="",0,J24))</f>
        <v/>
      </c>
      <c r="M24" s="35">
        <f>IF(OR(K24="",L24=""),"",IF(L24&lt;=0,0,MAX(0,$B$5-K24)))</f>
        <v/>
      </c>
      <c r="N24" s="35">
        <f>IF(M24="","",IF(M24=0,"Not overdue",IF(M24&lt;=30,"1-30 days",IF(M24&lt;=90,"31-90 days",IF(M24&lt;=180,"91-180 days","180+ days")))))</f>
        <v/>
      </c>
      <c r="O24" s="35">
        <f>IF(K24="","",IF(AND(G24&lt;&gt;"",G24&lt;=K24),IF(H24="",0,H24),0)+IF(AND(I24&lt;&gt;"",I24&lt;=K24),IF(J24="",0,J24),0))</f>
        <v/>
      </c>
      <c r="P24" s="35">
        <f>IF(K24="","",IF(IFERROR(VLOOKUP(A24,'Supplier Master'!$A$6:$I$20,9,0),"No")="No","Outside 43B(h)",IF(E24&lt;=O24,"Paid within limit - allowable on accrual",IF(L24&lt;=0,"Paid BEYOND limit - deduction in payment year","Unpaid beyond limit - 43B(h) disallowance"))))</f>
        <v/>
      </c>
    </row>
    <row r="25" ht="15" customHeight="1" s="29">
      <c r="A25" s="34" t="n"/>
      <c r="B25" s="34" t="n"/>
      <c r="C25" s="38" t="n"/>
      <c r="D25" s="38" t="n"/>
      <c r="E25" s="34" t="n"/>
      <c r="F25" s="38" t="n"/>
      <c r="G25" s="38" t="n"/>
      <c r="H25" s="34" t="n"/>
      <c r="I25" s="38" t="n"/>
      <c r="J25" s="34" t="n"/>
      <c r="K25" s="40">
        <f>IF(OR(A25="",D25=""),"",IF(F25&lt;&gt;"",F25,D25)+IF(IFERROR(VLOOKUP(A25,'Supplier Master'!$A$6:$H$20,7,0),"N")="Y",MIN(IF(IFERROR(VLOOKUP(A25,'Supplier Master'!$A$6:$H$20,8,0),15)="",45,IFERROR(VLOOKUP(A25,'Supplier Master'!$A$6:$H$20,8,0),15)),45),15))</f>
        <v/>
      </c>
      <c r="L25" s="35">
        <f>IF(E25="","",E25-IF(H25="",0,H25)-IF(J25="",0,J25))</f>
        <v/>
      </c>
      <c r="M25" s="35">
        <f>IF(OR(K25="",L25=""),"",IF(L25&lt;=0,0,MAX(0,$B$5-K25)))</f>
        <v/>
      </c>
      <c r="N25" s="35">
        <f>IF(M25="","",IF(M25=0,"Not overdue",IF(M25&lt;=30,"1-30 days",IF(M25&lt;=90,"31-90 days",IF(M25&lt;=180,"91-180 days","180+ days")))))</f>
        <v/>
      </c>
      <c r="O25" s="35">
        <f>IF(K25="","",IF(AND(G25&lt;&gt;"",G25&lt;=K25),IF(H25="",0,H25),0)+IF(AND(I25&lt;&gt;"",I25&lt;=K25),IF(J25="",0,J25),0))</f>
        <v/>
      </c>
      <c r="P25" s="35">
        <f>IF(K25="","",IF(IFERROR(VLOOKUP(A25,'Supplier Master'!$A$6:$I$20,9,0),"No")="No","Outside 43B(h)",IF(E25&lt;=O25,"Paid within limit - allowable on accrual",IF(L25&lt;=0,"Paid BEYOND limit - deduction in payment year","Unpaid beyond limit - 43B(h) disallowance"))))</f>
        <v/>
      </c>
    </row>
    <row r="26" ht="15" customHeight="1" s="29">
      <c r="A26" s="34" t="n"/>
      <c r="B26" s="34" t="n"/>
      <c r="C26" s="38" t="n"/>
      <c r="D26" s="38" t="n"/>
      <c r="E26" s="34" t="n"/>
      <c r="F26" s="38" t="n"/>
      <c r="G26" s="38" t="n"/>
      <c r="H26" s="34" t="n"/>
      <c r="I26" s="38" t="n"/>
      <c r="J26" s="34" t="n"/>
      <c r="K26" s="40">
        <f>IF(OR(A26="",D26=""),"",IF(F26&lt;&gt;"",F26,D26)+IF(IFERROR(VLOOKUP(A26,'Supplier Master'!$A$6:$H$20,7,0),"N")="Y",MIN(IF(IFERROR(VLOOKUP(A26,'Supplier Master'!$A$6:$H$20,8,0),15)="",45,IFERROR(VLOOKUP(A26,'Supplier Master'!$A$6:$H$20,8,0),15)),45),15))</f>
        <v/>
      </c>
      <c r="L26" s="35">
        <f>IF(E26="","",E26-IF(H26="",0,H26)-IF(J26="",0,J26))</f>
        <v/>
      </c>
      <c r="M26" s="35">
        <f>IF(OR(K26="",L26=""),"",IF(L26&lt;=0,0,MAX(0,$B$5-K26)))</f>
        <v/>
      </c>
      <c r="N26" s="35">
        <f>IF(M26="","",IF(M26=0,"Not overdue",IF(M26&lt;=30,"1-30 days",IF(M26&lt;=90,"31-90 days",IF(M26&lt;=180,"91-180 days","180+ days")))))</f>
        <v/>
      </c>
      <c r="O26" s="35">
        <f>IF(K26="","",IF(AND(G26&lt;&gt;"",G26&lt;=K26),IF(H26="",0,H26),0)+IF(AND(I26&lt;&gt;"",I26&lt;=K26),IF(J26="",0,J26),0))</f>
        <v/>
      </c>
      <c r="P26" s="35">
        <f>IF(K26="","",IF(IFERROR(VLOOKUP(A26,'Supplier Master'!$A$6:$I$20,9,0),"No")="No","Outside 43B(h)",IF(E26&lt;=O26,"Paid within limit - allowable on accrual",IF(L26&lt;=0,"Paid BEYOND limit - deduction in payment year","Unpaid beyond limit - 43B(h) disallowance"))))</f>
        <v/>
      </c>
    </row>
    <row r="27" ht="15" customHeight="1" s="29">
      <c r="A27" s="34" t="n"/>
      <c r="B27" s="34" t="n"/>
      <c r="C27" s="38" t="n"/>
      <c r="D27" s="38" t="n"/>
      <c r="E27" s="34" t="n"/>
      <c r="F27" s="38" t="n"/>
      <c r="G27" s="38" t="n"/>
      <c r="H27" s="34" t="n"/>
      <c r="I27" s="38" t="n"/>
      <c r="J27" s="34" t="n"/>
      <c r="K27" s="40">
        <f>IF(OR(A27="",D27=""),"",IF(F27&lt;&gt;"",F27,D27)+IF(IFERROR(VLOOKUP(A27,'Supplier Master'!$A$6:$H$20,7,0),"N")="Y",MIN(IF(IFERROR(VLOOKUP(A27,'Supplier Master'!$A$6:$H$20,8,0),15)="",45,IFERROR(VLOOKUP(A27,'Supplier Master'!$A$6:$H$20,8,0),15)),45),15))</f>
        <v/>
      </c>
      <c r="L27" s="35">
        <f>IF(E27="","",E27-IF(H27="",0,H27)-IF(J27="",0,J27))</f>
        <v/>
      </c>
      <c r="M27" s="35">
        <f>IF(OR(K27="",L27=""),"",IF(L27&lt;=0,0,MAX(0,$B$5-K27)))</f>
        <v/>
      </c>
      <c r="N27" s="35">
        <f>IF(M27="","",IF(M27=0,"Not overdue",IF(M27&lt;=30,"1-30 days",IF(M27&lt;=90,"31-90 days",IF(M27&lt;=180,"91-180 days","180+ days")))))</f>
        <v/>
      </c>
      <c r="O27" s="35">
        <f>IF(K27="","",IF(AND(G27&lt;&gt;"",G27&lt;=K27),IF(H27="",0,H27),0)+IF(AND(I27&lt;&gt;"",I27&lt;=K27),IF(J27="",0,J27),0))</f>
        <v/>
      </c>
      <c r="P27" s="35">
        <f>IF(K27="","",IF(IFERROR(VLOOKUP(A27,'Supplier Master'!$A$6:$I$20,9,0),"No")="No","Outside 43B(h)",IF(E27&lt;=O27,"Paid within limit - allowable on accrual",IF(L27&lt;=0,"Paid BEYOND limit - deduction in payment year","Unpaid beyond limit - 43B(h) disallowance"))))</f>
        <v/>
      </c>
    </row>
    <row r="28" ht="15" customHeight="1" s="29">
      <c r="A28" s="34" t="n"/>
      <c r="B28" s="34" t="n"/>
      <c r="C28" s="38" t="n"/>
      <c r="D28" s="38" t="n"/>
      <c r="E28" s="34" t="n"/>
      <c r="F28" s="38" t="n"/>
      <c r="G28" s="38" t="n"/>
      <c r="H28" s="34" t="n"/>
      <c r="I28" s="38" t="n"/>
      <c r="J28" s="34" t="n"/>
      <c r="K28" s="40">
        <f>IF(OR(A28="",D28=""),"",IF(F28&lt;&gt;"",F28,D28)+IF(IFERROR(VLOOKUP(A28,'Supplier Master'!$A$6:$H$20,7,0),"N")="Y",MIN(IF(IFERROR(VLOOKUP(A28,'Supplier Master'!$A$6:$H$20,8,0),15)="",45,IFERROR(VLOOKUP(A28,'Supplier Master'!$A$6:$H$20,8,0),15)),45),15))</f>
        <v/>
      </c>
      <c r="L28" s="35">
        <f>IF(E28="","",E28-IF(H28="",0,H28)-IF(J28="",0,J28))</f>
        <v/>
      </c>
      <c r="M28" s="35">
        <f>IF(OR(K28="",L28=""),"",IF(L28&lt;=0,0,MAX(0,$B$5-K28)))</f>
        <v/>
      </c>
      <c r="N28" s="35">
        <f>IF(M28="","",IF(M28=0,"Not overdue",IF(M28&lt;=30,"1-30 days",IF(M28&lt;=90,"31-90 days",IF(M28&lt;=180,"91-180 days","180+ days")))))</f>
        <v/>
      </c>
      <c r="O28" s="35">
        <f>IF(K28="","",IF(AND(G28&lt;&gt;"",G28&lt;=K28),IF(H28="",0,H28),0)+IF(AND(I28&lt;&gt;"",I28&lt;=K28),IF(J28="",0,J28),0))</f>
        <v/>
      </c>
      <c r="P28" s="35">
        <f>IF(K28="","",IF(IFERROR(VLOOKUP(A28,'Supplier Master'!$A$6:$I$20,9,0),"No")="No","Outside 43B(h)",IF(E28&lt;=O28,"Paid within limit - allowable on accrual",IF(L28&lt;=0,"Paid BEYOND limit - deduction in payment year","Unpaid beyond limit - 43B(h) disallowance"))))</f>
        <v/>
      </c>
    </row>
    <row r="29" ht="15" customHeight="1" s="29">
      <c r="A29" s="34" t="n"/>
      <c r="B29" s="34" t="n"/>
      <c r="C29" s="38" t="n"/>
      <c r="D29" s="38" t="n"/>
      <c r="E29" s="34" t="n"/>
      <c r="F29" s="38" t="n"/>
      <c r="G29" s="38" t="n"/>
      <c r="H29" s="34" t="n"/>
      <c r="I29" s="38" t="n"/>
      <c r="J29" s="34" t="n"/>
      <c r="K29" s="40">
        <f>IF(OR(A29="",D29=""),"",IF(F29&lt;&gt;"",F29,D29)+IF(IFERROR(VLOOKUP(A29,'Supplier Master'!$A$6:$H$20,7,0),"N")="Y",MIN(IF(IFERROR(VLOOKUP(A29,'Supplier Master'!$A$6:$H$20,8,0),15)="",45,IFERROR(VLOOKUP(A29,'Supplier Master'!$A$6:$H$20,8,0),15)),45),15))</f>
        <v/>
      </c>
      <c r="L29" s="35">
        <f>IF(E29="","",E29-IF(H29="",0,H29)-IF(J29="",0,J29))</f>
        <v/>
      </c>
      <c r="M29" s="35">
        <f>IF(OR(K29="",L29=""),"",IF(L29&lt;=0,0,MAX(0,$B$5-K29)))</f>
        <v/>
      </c>
      <c r="N29" s="35">
        <f>IF(M29="","",IF(M29=0,"Not overdue",IF(M29&lt;=30,"1-30 days",IF(M29&lt;=90,"31-90 days",IF(M29&lt;=180,"91-180 days","180+ days")))))</f>
        <v/>
      </c>
      <c r="O29" s="35">
        <f>IF(K29="","",IF(AND(G29&lt;&gt;"",G29&lt;=K29),IF(H29="",0,H29),0)+IF(AND(I29&lt;&gt;"",I29&lt;=K29),IF(J29="",0,J29),0))</f>
        <v/>
      </c>
      <c r="P29" s="35">
        <f>IF(K29="","",IF(IFERROR(VLOOKUP(A29,'Supplier Master'!$A$6:$I$20,9,0),"No")="No","Outside 43B(h)",IF(E29&lt;=O29,"Paid within limit - allowable on accrual",IF(L29&lt;=0,"Paid BEYOND limit - deduction in payment year","Unpaid beyond limit - 43B(h) disallowance"))))</f>
        <v/>
      </c>
    </row>
    <row r="30" ht="15" customHeight="1" s="29">
      <c r="A30" s="34" t="n"/>
      <c r="B30" s="34" t="n"/>
      <c r="C30" s="38" t="n"/>
      <c r="D30" s="38" t="n"/>
      <c r="E30" s="34" t="n"/>
      <c r="F30" s="38" t="n"/>
      <c r="G30" s="38" t="n"/>
      <c r="H30" s="34" t="n"/>
      <c r="I30" s="38" t="n"/>
      <c r="J30" s="34" t="n"/>
      <c r="K30" s="40">
        <f>IF(OR(A30="",D30=""),"",IF(F30&lt;&gt;"",F30,D30)+IF(IFERROR(VLOOKUP(A30,'Supplier Master'!$A$6:$H$20,7,0),"N")="Y",MIN(IF(IFERROR(VLOOKUP(A30,'Supplier Master'!$A$6:$H$20,8,0),15)="",45,IFERROR(VLOOKUP(A30,'Supplier Master'!$A$6:$H$20,8,0),15)),45),15))</f>
        <v/>
      </c>
      <c r="L30" s="35">
        <f>IF(E30="","",E30-IF(H30="",0,H30)-IF(J30="",0,J30))</f>
        <v/>
      </c>
      <c r="M30" s="35">
        <f>IF(OR(K30="",L30=""),"",IF(L30&lt;=0,0,MAX(0,$B$5-K30)))</f>
        <v/>
      </c>
      <c r="N30" s="35">
        <f>IF(M30="","",IF(M30=0,"Not overdue",IF(M30&lt;=30,"1-30 days",IF(M30&lt;=90,"31-90 days",IF(M30&lt;=180,"91-180 days","180+ days")))))</f>
        <v/>
      </c>
      <c r="O30" s="35">
        <f>IF(K30="","",IF(AND(G30&lt;&gt;"",G30&lt;=K30),IF(H30="",0,H30),0)+IF(AND(I30&lt;&gt;"",I30&lt;=K30),IF(J30="",0,J30),0))</f>
        <v/>
      </c>
      <c r="P30" s="35">
        <f>IF(K30="","",IF(IFERROR(VLOOKUP(A30,'Supplier Master'!$A$6:$I$20,9,0),"No")="No","Outside 43B(h)",IF(E30&lt;=O30,"Paid within limit - allowable on accrual",IF(L30&lt;=0,"Paid BEYOND limit - deduction in payment year","Unpaid beyond limit - 43B(h) disallowance"))))</f>
        <v/>
      </c>
    </row>
    <row r="31" ht="15" customHeight="1" s="29">
      <c r="A31" s="34" t="n"/>
      <c r="B31" s="34" t="n"/>
      <c r="C31" s="38" t="n"/>
      <c r="D31" s="38" t="n"/>
      <c r="E31" s="34" t="n"/>
      <c r="F31" s="38" t="n"/>
      <c r="G31" s="38" t="n"/>
      <c r="H31" s="34" t="n"/>
      <c r="I31" s="38" t="n"/>
      <c r="J31" s="34" t="n"/>
      <c r="K31" s="40">
        <f>IF(OR(A31="",D31=""),"",IF(F31&lt;&gt;"",F31,D31)+IF(IFERROR(VLOOKUP(A31,'Supplier Master'!$A$6:$H$20,7,0),"N")="Y",MIN(IF(IFERROR(VLOOKUP(A31,'Supplier Master'!$A$6:$H$20,8,0),15)="",45,IFERROR(VLOOKUP(A31,'Supplier Master'!$A$6:$H$20,8,0),15)),45),15))</f>
        <v/>
      </c>
      <c r="L31" s="35">
        <f>IF(E31="","",E31-IF(H31="",0,H31)-IF(J31="",0,J31))</f>
        <v/>
      </c>
      <c r="M31" s="35">
        <f>IF(OR(K31="",L31=""),"",IF(L31&lt;=0,0,MAX(0,$B$5-K31)))</f>
        <v/>
      </c>
      <c r="N31" s="35">
        <f>IF(M31="","",IF(M31=0,"Not overdue",IF(M31&lt;=30,"1-30 days",IF(M31&lt;=90,"31-90 days",IF(M31&lt;=180,"91-180 days","180+ days")))))</f>
        <v/>
      </c>
      <c r="O31" s="35">
        <f>IF(K31="","",IF(AND(G31&lt;&gt;"",G31&lt;=K31),IF(H31="",0,H31),0)+IF(AND(I31&lt;&gt;"",I31&lt;=K31),IF(J31="",0,J31),0))</f>
        <v/>
      </c>
      <c r="P31" s="35">
        <f>IF(K31="","",IF(IFERROR(VLOOKUP(A31,'Supplier Master'!$A$6:$I$20,9,0),"No")="No","Outside 43B(h)",IF(E31&lt;=O31,"Paid within limit - allowable on accrual",IF(L31&lt;=0,"Paid BEYOND limit - deduction in payment year","Unpaid beyond limit - 43B(h) disallowance"))))</f>
        <v/>
      </c>
    </row>
    <row r="32" ht="15" customHeight="1" s="29">
      <c r="A32" s="34" t="n"/>
      <c r="B32" s="34" t="n"/>
      <c r="C32" s="38" t="n"/>
      <c r="D32" s="38" t="n"/>
      <c r="E32" s="34" t="n"/>
      <c r="F32" s="38" t="n"/>
      <c r="G32" s="38" t="n"/>
      <c r="H32" s="34" t="n"/>
      <c r="I32" s="38" t="n"/>
      <c r="J32" s="34" t="n"/>
      <c r="K32" s="40">
        <f>IF(OR(A32="",D32=""),"",IF(F32&lt;&gt;"",F32,D32)+IF(IFERROR(VLOOKUP(A32,'Supplier Master'!$A$6:$H$20,7,0),"N")="Y",MIN(IF(IFERROR(VLOOKUP(A32,'Supplier Master'!$A$6:$H$20,8,0),15)="",45,IFERROR(VLOOKUP(A32,'Supplier Master'!$A$6:$H$20,8,0),15)),45),15))</f>
        <v/>
      </c>
      <c r="L32" s="35">
        <f>IF(E32="","",E32-IF(H32="",0,H32)-IF(J32="",0,J32))</f>
        <v/>
      </c>
      <c r="M32" s="35">
        <f>IF(OR(K32="",L32=""),"",IF(L32&lt;=0,0,MAX(0,$B$5-K32)))</f>
        <v/>
      </c>
      <c r="N32" s="35">
        <f>IF(M32="","",IF(M32=0,"Not overdue",IF(M32&lt;=30,"1-30 days",IF(M32&lt;=90,"31-90 days",IF(M32&lt;=180,"91-180 days","180+ days")))))</f>
        <v/>
      </c>
      <c r="O32" s="35">
        <f>IF(K32="","",IF(AND(G32&lt;&gt;"",G32&lt;=K32),IF(H32="",0,H32),0)+IF(AND(I32&lt;&gt;"",I32&lt;=K32),IF(J32="",0,J32),0))</f>
        <v/>
      </c>
      <c r="P32" s="35">
        <f>IF(K32="","",IF(IFERROR(VLOOKUP(A32,'Supplier Master'!$A$6:$I$20,9,0),"No")="No","Outside 43B(h)",IF(E32&lt;=O32,"Paid within limit - allowable on accrual",IF(L32&lt;=0,"Paid BEYOND limit - deduction in payment year","Unpaid beyond limit - 43B(h) disallowance"))))</f>
        <v/>
      </c>
    </row>
    <row r="33" ht="15" customHeight="1" s="29">
      <c r="A33" s="34" t="n"/>
      <c r="B33" s="34" t="n"/>
      <c r="C33" s="38" t="n"/>
      <c r="D33" s="38" t="n"/>
      <c r="E33" s="34" t="n"/>
      <c r="F33" s="38" t="n"/>
      <c r="G33" s="38" t="n"/>
      <c r="H33" s="34" t="n"/>
      <c r="I33" s="38" t="n"/>
      <c r="J33" s="34" t="n"/>
      <c r="K33" s="40">
        <f>IF(OR(A33="",D33=""),"",IF(F33&lt;&gt;"",F33,D33)+IF(IFERROR(VLOOKUP(A33,'Supplier Master'!$A$6:$H$20,7,0),"N")="Y",MIN(IF(IFERROR(VLOOKUP(A33,'Supplier Master'!$A$6:$H$20,8,0),15)="",45,IFERROR(VLOOKUP(A33,'Supplier Master'!$A$6:$H$20,8,0),15)),45),15))</f>
        <v/>
      </c>
      <c r="L33" s="35">
        <f>IF(E33="","",E33-IF(H33="",0,H33)-IF(J33="",0,J33))</f>
        <v/>
      </c>
      <c r="M33" s="35">
        <f>IF(OR(K33="",L33=""),"",IF(L33&lt;=0,0,MAX(0,$B$5-K33)))</f>
        <v/>
      </c>
      <c r="N33" s="35">
        <f>IF(M33="","",IF(M33=0,"Not overdue",IF(M33&lt;=30,"1-30 days",IF(M33&lt;=90,"31-90 days",IF(M33&lt;=180,"91-180 days","180+ days")))))</f>
        <v/>
      </c>
      <c r="O33" s="35">
        <f>IF(K33="","",IF(AND(G33&lt;&gt;"",G33&lt;=K33),IF(H33="",0,H33),0)+IF(AND(I33&lt;&gt;"",I33&lt;=K33),IF(J33="",0,J33),0))</f>
        <v/>
      </c>
      <c r="P33" s="35">
        <f>IF(K33="","",IF(IFERROR(VLOOKUP(A33,'Supplier Master'!$A$6:$I$20,9,0),"No")="No","Outside 43B(h)",IF(E33&lt;=O33,"Paid within limit - allowable on accrual",IF(L33&lt;=0,"Paid BEYOND limit - deduction in payment year","Unpaid beyond limit - 43B(h) disallowance"))))</f>
        <v/>
      </c>
    </row>
    <row r="34" ht="15" customHeight="1" s="29">
      <c r="A34" s="34" t="n"/>
      <c r="B34" s="34" t="n"/>
      <c r="C34" s="38" t="n"/>
      <c r="D34" s="38" t="n"/>
      <c r="E34" s="34" t="n"/>
      <c r="F34" s="38" t="n"/>
      <c r="G34" s="38" t="n"/>
      <c r="H34" s="34" t="n"/>
      <c r="I34" s="38" t="n"/>
      <c r="J34" s="34" t="n"/>
      <c r="K34" s="40">
        <f>IF(OR(A34="",D34=""),"",IF(F34&lt;&gt;"",F34,D34)+IF(IFERROR(VLOOKUP(A34,'Supplier Master'!$A$6:$H$20,7,0),"N")="Y",MIN(IF(IFERROR(VLOOKUP(A34,'Supplier Master'!$A$6:$H$20,8,0),15)="",45,IFERROR(VLOOKUP(A34,'Supplier Master'!$A$6:$H$20,8,0),15)),45),15))</f>
        <v/>
      </c>
      <c r="L34" s="35">
        <f>IF(E34="","",E34-IF(H34="",0,H34)-IF(J34="",0,J34))</f>
        <v/>
      </c>
      <c r="M34" s="35">
        <f>IF(OR(K34="",L34=""),"",IF(L34&lt;=0,0,MAX(0,$B$5-K34)))</f>
        <v/>
      </c>
      <c r="N34" s="35">
        <f>IF(M34="","",IF(M34=0,"Not overdue",IF(M34&lt;=30,"1-30 days",IF(M34&lt;=90,"31-90 days",IF(M34&lt;=180,"91-180 days","180+ days")))))</f>
        <v/>
      </c>
      <c r="O34" s="35">
        <f>IF(K34="","",IF(AND(G34&lt;&gt;"",G34&lt;=K34),IF(H34="",0,H34),0)+IF(AND(I34&lt;&gt;"",I34&lt;=K34),IF(J34="",0,J34),0))</f>
        <v/>
      </c>
      <c r="P34" s="35">
        <f>IF(K34="","",IF(IFERROR(VLOOKUP(A34,'Supplier Master'!$A$6:$I$20,9,0),"No")="No","Outside 43B(h)",IF(E34&lt;=O34,"Paid within limit - allowable on accrual",IF(L34&lt;=0,"Paid BEYOND limit - deduction in payment year","Unpaid beyond limit - 43B(h) disallowance"))))</f>
        <v/>
      </c>
    </row>
    <row r="35" ht="15" customHeight="1" s="29">
      <c r="A35" s="34" t="n"/>
      <c r="B35" s="34" t="n"/>
      <c r="C35" s="38" t="n"/>
      <c r="D35" s="38" t="n"/>
      <c r="E35" s="34" t="n"/>
      <c r="F35" s="38" t="n"/>
      <c r="G35" s="38" t="n"/>
      <c r="H35" s="34" t="n"/>
      <c r="I35" s="38" t="n"/>
      <c r="J35" s="34" t="n"/>
      <c r="K35" s="40">
        <f>IF(OR(A35="",D35=""),"",IF(F35&lt;&gt;"",F35,D35)+IF(IFERROR(VLOOKUP(A35,'Supplier Master'!$A$6:$H$20,7,0),"N")="Y",MIN(IF(IFERROR(VLOOKUP(A35,'Supplier Master'!$A$6:$H$20,8,0),15)="",45,IFERROR(VLOOKUP(A35,'Supplier Master'!$A$6:$H$20,8,0),15)),45),15))</f>
        <v/>
      </c>
      <c r="L35" s="35">
        <f>IF(E35="","",E35-IF(H35="",0,H35)-IF(J35="",0,J35))</f>
        <v/>
      </c>
      <c r="M35" s="35">
        <f>IF(OR(K35="",L35=""),"",IF(L35&lt;=0,0,MAX(0,$B$5-K35)))</f>
        <v/>
      </c>
      <c r="N35" s="35">
        <f>IF(M35="","",IF(M35=0,"Not overdue",IF(M35&lt;=30,"1-30 days",IF(M35&lt;=90,"31-90 days",IF(M35&lt;=180,"91-180 days","180+ days")))))</f>
        <v/>
      </c>
      <c r="O35" s="35">
        <f>IF(K35="","",IF(AND(G35&lt;&gt;"",G35&lt;=K35),IF(H35="",0,H35),0)+IF(AND(I35&lt;&gt;"",I35&lt;=K35),IF(J35="",0,J35),0))</f>
        <v/>
      </c>
      <c r="P35" s="35">
        <f>IF(K35="","",IF(IFERROR(VLOOKUP(A35,'Supplier Master'!$A$6:$I$20,9,0),"No")="No","Outside 43B(h)",IF(E35&lt;=O35,"Paid within limit - allowable on accrual",IF(L35&lt;=0,"Paid BEYOND limit - deduction in payment year","Unpaid beyond limit - 43B(h) disallowance"))))</f>
        <v/>
      </c>
    </row>
    <row r="36" ht="15" customHeight="1" s="29">
      <c r="A36" s="34" t="n"/>
      <c r="B36" s="34" t="n"/>
      <c r="C36" s="38" t="n"/>
      <c r="D36" s="38" t="n"/>
      <c r="E36" s="34" t="n"/>
      <c r="F36" s="38" t="n"/>
      <c r="G36" s="38" t="n"/>
      <c r="H36" s="34" t="n"/>
      <c r="I36" s="38" t="n"/>
      <c r="J36" s="34" t="n"/>
      <c r="K36" s="40">
        <f>IF(OR(A36="",D36=""),"",IF(F36&lt;&gt;"",F36,D36)+IF(IFERROR(VLOOKUP(A36,'Supplier Master'!$A$6:$H$20,7,0),"N")="Y",MIN(IF(IFERROR(VLOOKUP(A36,'Supplier Master'!$A$6:$H$20,8,0),15)="",45,IFERROR(VLOOKUP(A36,'Supplier Master'!$A$6:$H$20,8,0),15)),45),15))</f>
        <v/>
      </c>
      <c r="L36" s="35">
        <f>IF(E36="","",E36-IF(H36="",0,H36)-IF(J36="",0,J36))</f>
        <v/>
      </c>
      <c r="M36" s="35">
        <f>IF(OR(K36="",L36=""),"",IF(L36&lt;=0,0,MAX(0,$B$5-K36)))</f>
        <v/>
      </c>
      <c r="N36" s="35">
        <f>IF(M36="","",IF(M36=0,"Not overdue",IF(M36&lt;=30,"1-30 days",IF(M36&lt;=90,"31-90 days",IF(M36&lt;=180,"91-180 days","180+ days")))))</f>
        <v/>
      </c>
      <c r="O36" s="35">
        <f>IF(K36="","",IF(AND(G36&lt;&gt;"",G36&lt;=K36),IF(H36="",0,H36),0)+IF(AND(I36&lt;&gt;"",I36&lt;=K36),IF(J36="",0,J36),0))</f>
        <v/>
      </c>
      <c r="P36" s="35">
        <f>IF(K36="","",IF(IFERROR(VLOOKUP(A36,'Supplier Master'!$A$6:$I$20,9,0),"No")="No","Outside 43B(h)",IF(E36&lt;=O36,"Paid within limit - allowable on accrual",IF(L36&lt;=0,"Paid BEYOND limit - deduction in payment year","Unpaid beyond limit - 43B(h) disallowance"))))</f>
        <v/>
      </c>
    </row>
    <row r="37" ht="15" customHeight="1" s="29">
      <c r="A37" s="34" t="n"/>
      <c r="B37" s="34" t="n"/>
      <c r="C37" s="38" t="n"/>
      <c r="D37" s="38" t="n"/>
      <c r="E37" s="34" t="n"/>
      <c r="F37" s="38" t="n"/>
      <c r="G37" s="38" t="n"/>
      <c r="H37" s="34" t="n"/>
      <c r="I37" s="38" t="n"/>
      <c r="J37" s="34" t="n"/>
      <c r="K37" s="40">
        <f>IF(OR(A37="",D37=""),"",IF(F37&lt;&gt;"",F37,D37)+IF(IFERROR(VLOOKUP(A37,'Supplier Master'!$A$6:$H$20,7,0),"N")="Y",MIN(IF(IFERROR(VLOOKUP(A37,'Supplier Master'!$A$6:$H$20,8,0),15)="",45,IFERROR(VLOOKUP(A37,'Supplier Master'!$A$6:$H$20,8,0),15)),45),15))</f>
        <v/>
      </c>
      <c r="L37" s="35">
        <f>IF(E37="","",E37-IF(H37="",0,H37)-IF(J37="",0,J37))</f>
        <v/>
      </c>
      <c r="M37" s="35">
        <f>IF(OR(K37="",L37=""),"",IF(L37&lt;=0,0,MAX(0,$B$5-K37)))</f>
        <v/>
      </c>
      <c r="N37" s="35">
        <f>IF(M37="","",IF(M37=0,"Not overdue",IF(M37&lt;=30,"1-30 days",IF(M37&lt;=90,"31-90 days",IF(M37&lt;=180,"91-180 days","180+ days")))))</f>
        <v/>
      </c>
      <c r="O37" s="35">
        <f>IF(K37="","",IF(AND(G37&lt;&gt;"",G37&lt;=K37),IF(H37="",0,H37),0)+IF(AND(I37&lt;&gt;"",I37&lt;=K37),IF(J37="",0,J37),0))</f>
        <v/>
      </c>
      <c r="P37" s="35">
        <f>IF(K37="","",IF(IFERROR(VLOOKUP(A37,'Supplier Master'!$A$6:$I$20,9,0),"No")="No","Outside 43B(h)",IF(E37&lt;=O37,"Paid within limit - allowable on accrual",IF(L37&lt;=0,"Paid BEYOND limit - deduction in payment year","Unpaid beyond limit - 43B(h) disallowance"))))</f>
        <v/>
      </c>
    </row>
    <row r="38" ht="15" customHeight="1" s="29">
      <c r="A38" s="34" t="n"/>
      <c r="B38" s="34" t="n"/>
      <c r="C38" s="38" t="n"/>
      <c r="D38" s="38" t="n"/>
      <c r="E38" s="34" t="n"/>
      <c r="F38" s="38" t="n"/>
      <c r="G38" s="38" t="n"/>
      <c r="H38" s="34" t="n"/>
      <c r="I38" s="38" t="n"/>
      <c r="J38" s="34" t="n"/>
      <c r="K38" s="40">
        <f>IF(OR(A38="",D38=""),"",IF(F38&lt;&gt;"",F38,D38)+IF(IFERROR(VLOOKUP(A38,'Supplier Master'!$A$6:$H$20,7,0),"N")="Y",MIN(IF(IFERROR(VLOOKUP(A38,'Supplier Master'!$A$6:$H$20,8,0),15)="",45,IFERROR(VLOOKUP(A38,'Supplier Master'!$A$6:$H$20,8,0),15)),45),15))</f>
        <v/>
      </c>
      <c r="L38" s="35">
        <f>IF(E38="","",E38-IF(H38="",0,H38)-IF(J38="",0,J38))</f>
        <v/>
      </c>
      <c r="M38" s="35">
        <f>IF(OR(K38="",L38=""),"",IF(L38&lt;=0,0,MAX(0,$B$5-K38)))</f>
        <v/>
      </c>
      <c r="N38" s="35">
        <f>IF(M38="","",IF(M38=0,"Not overdue",IF(M38&lt;=30,"1-30 days",IF(M38&lt;=90,"31-90 days",IF(M38&lt;=180,"91-180 days","180+ days")))))</f>
        <v/>
      </c>
      <c r="O38" s="35">
        <f>IF(K38="","",IF(AND(G38&lt;&gt;"",G38&lt;=K38),IF(H38="",0,H38),0)+IF(AND(I38&lt;&gt;"",I38&lt;=K38),IF(J38="",0,J38),0))</f>
        <v/>
      </c>
      <c r="P38" s="35">
        <f>IF(K38="","",IF(IFERROR(VLOOKUP(A38,'Supplier Master'!$A$6:$I$20,9,0),"No")="No","Outside 43B(h)",IF(E38&lt;=O38,"Paid within limit - allowable on accrual",IF(L38&lt;=0,"Paid BEYOND limit - deduction in payment year","Unpaid beyond limit - 43B(h) disallowance"))))</f>
        <v/>
      </c>
    </row>
    <row r="39" ht="15" customHeight="1" s="29">
      <c r="A39" s="34" t="n"/>
      <c r="B39" s="34" t="n"/>
      <c r="C39" s="38" t="n"/>
      <c r="D39" s="38" t="n"/>
      <c r="E39" s="34" t="n"/>
      <c r="F39" s="38" t="n"/>
      <c r="G39" s="38" t="n"/>
      <c r="H39" s="34" t="n"/>
      <c r="I39" s="38" t="n"/>
      <c r="J39" s="34" t="n"/>
      <c r="K39" s="40">
        <f>IF(OR(A39="",D39=""),"",IF(F39&lt;&gt;"",F39,D39)+IF(IFERROR(VLOOKUP(A39,'Supplier Master'!$A$6:$H$20,7,0),"N")="Y",MIN(IF(IFERROR(VLOOKUP(A39,'Supplier Master'!$A$6:$H$20,8,0),15)="",45,IFERROR(VLOOKUP(A39,'Supplier Master'!$A$6:$H$20,8,0),15)),45),15))</f>
        <v/>
      </c>
      <c r="L39" s="35">
        <f>IF(E39="","",E39-IF(H39="",0,H39)-IF(J39="",0,J39))</f>
        <v/>
      </c>
      <c r="M39" s="35">
        <f>IF(OR(K39="",L39=""),"",IF(L39&lt;=0,0,MAX(0,$B$5-K39)))</f>
        <v/>
      </c>
      <c r="N39" s="35">
        <f>IF(M39="","",IF(M39=0,"Not overdue",IF(M39&lt;=30,"1-30 days",IF(M39&lt;=90,"31-90 days",IF(M39&lt;=180,"91-180 days","180+ days")))))</f>
        <v/>
      </c>
      <c r="O39" s="35">
        <f>IF(K39="","",IF(AND(G39&lt;&gt;"",G39&lt;=K39),IF(H39="",0,H39),0)+IF(AND(I39&lt;&gt;"",I39&lt;=K39),IF(J39="",0,J39),0))</f>
        <v/>
      </c>
      <c r="P39" s="35">
        <f>IF(K39="","",IF(IFERROR(VLOOKUP(A39,'Supplier Master'!$A$6:$I$20,9,0),"No")="No","Outside 43B(h)",IF(E39&lt;=O39,"Paid within limit - allowable on accrual",IF(L39&lt;=0,"Paid BEYOND limit - deduction in payment year","Unpaid beyond limit - 43B(h) disallowance"))))</f>
        <v/>
      </c>
    </row>
    <row r="40" ht="15" customHeight="1" s="29">
      <c r="A40" s="34" t="n"/>
      <c r="B40" s="34" t="n"/>
      <c r="C40" s="38" t="n"/>
      <c r="D40" s="38" t="n"/>
      <c r="E40" s="34" t="n"/>
      <c r="F40" s="38" t="n"/>
      <c r="G40" s="38" t="n"/>
      <c r="H40" s="34" t="n"/>
      <c r="I40" s="38" t="n"/>
      <c r="J40" s="34" t="n"/>
      <c r="K40" s="40">
        <f>IF(OR(A40="",D40=""),"",IF(F40&lt;&gt;"",F40,D40)+IF(IFERROR(VLOOKUP(A40,'Supplier Master'!$A$6:$H$20,7,0),"N")="Y",MIN(IF(IFERROR(VLOOKUP(A40,'Supplier Master'!$A$6:$H$20,8,0),15)="",45,IFERROR(VLOOKUP(A40,'Supplier Master'!$A$6:$H$20,8,0),15)),45),15))</f>
        <v/>
      </c>
      <c r="L40" s="35">
        <f>IF(E40="","",E40-IF(H40="",0,H40)-IF(J40="",0,J40))</f>
        <v/>
      </c>
      <c r="M40" s="35">
        <f>IF(OR(K40="",L40=""),"",IF(L40&lt;=0,0,MAX(0,$B$5-K40)))</f>
        <v/>
      </c>
      <c r="N40" s="35">
        <f>IF(M40="","",IF(M40=0,"Not overdue",IF(M40&lt;=30,"1-30 days",IF(M40&lt;=90,"31-90 days",IF(M40&lt;=180,"91-180 days","180+ days")))))</f>
        <v/>
      </c>
      <c r="O40" s="35">
        <f>IF(K40="","",IF(AND(G40&lt;&gt;"",G40&lt;=K40),IF(H40="",0,H40),0)+IF(AND(I40&lt;&gt;"",I40&lt;=K40),IF(J40="",0,J40),0))</f>
        <v/>
      </c>
      <c r="P40" s="35">
        <f>IF(K40="","",IF(IFERROR(VLOOKUP(A40,'Supplier Master'!$A$6:$I$20,9,0),"No")="No","Outside 43B(h)",IF(E40&lt;=O40,"Paid within limit - allowable on accrual",IF(L40&lt;=0,"Paid BEYOND limit - deduction in payment year","Unpaid beyond limit - 43B(h) disallowance"))))</f>
        <v/>
      </c>
    </row>
    <row r="41" ht="15" customHeight="1" s="29">
      <c r="A41" s="34" t="n"/>
      <c r="B41" s="34" t="n"/>
      <c r="C41" s="38" t="n"/>
      <c r="D41" s="38" t="n"/>
      <c r="E41" s="34" t="n"/>
      <c r="F41" s="38" t="n"/>
      <c r="G41" s="38" t="n"/>
      <c r="H41" s="34" t="n"/>
      <c r="I41" s="38" t="n"/>
      <c r="J41" s="34" t="n"/>
      <c r="K41" s="40">
        <f>IF(OR(A41="",D41=""),"",IF(F41&lt;&gt;"",F41,D41)+IF(IFERROR(VLOOKUP(A41,'Supplier Master'!$A$6:$H$20,7,0),"N")="Y",MIN(IF(IFERROR(VLOOKUP(A41,'Supplier Master'!$A$6:$H$20,8,0),15)="",45,IFERROR(VLOOKUP(A41,'Supplier Master'!$A$6:$H$20,8,0),15)),45),15))</f>
        <v/>
      </c>
      <c r="L41" s="35">
        <f>IF(E41="","",E41-IF(H41="",0,H41)-IF(J41="",0,J41))</f>
        <v/>
      </c>
      <c r="M41" s="35">
        <f>IF(OR(K41="",L41=""),"",IF(L41&lt;=0,0,MAX(0,$B$5-K41)))</f>
        <v/>
      </c>
      <c r="N41" s="35">
        <f>IF(M41="","",IF(M41=0,"Not overdue",IF(M41&lt;=30,"1-30 days",IF(M41&lt;=90,"31-90 days",IF(M41&lt;=180,"91-180 days","180+ days")))))</f>
        <v/>
      </c>
      <c r="O41" s="35">
        <f>IF(K41="","",IF(AND(G41&lt;&gt;"",G41&lt;=K41),IF(H41="",0,H41),0)+IF(AND(I41&lt;&gt;"",I41&lt;=K41),IF(J41="",0,J41),0))</f>
        <v/>
      </c>
      <c r="P41" s="35">
        <f>IF(K41="","",IF(IFERROR(VLOOKUP(A41,'Supplier Master'!$A$6:$I$20,9,0),"No")="No","Outside 43B(h)",IF(E41&lt;=O41,"Paid within limit - allowable on accrual",IF(L41&lt;=0,"Paid BEYOND limit - deduction in payment year","Unpaid beyond limit - 43B(h) disallowance"))))</f>
        <v/>
      </c>
    </row>
    <row r="42" ht="15" customHeight="1" s="29">
      <c r="A42" s="34" t="n"/>
      <c r="B42" s="34" t="n"/>
      <c r="C42" s="38" t="n"/>
      <c r="D42" s="38" t="n"/>
      <c r="E42" s="34" t="n"/>
      <c r="F42" s="38" t="n"/>
      <c r="G42" s="38" t="n"/>
      <c r="H42" s="34" t="n"/>
      <c r="I42" s="38" t="n"/>
      <c r="J42" s="34" t="n"/>
      <c r="K42" s="40">
        <f>IF(OR(A42="",D42=""),"",IF(F42&lt;&gt;"",F42,D42)+IF(IFERROR(VLOOKUP(A42,'Supplier Master'!$A$6:$H$20,7,0),"N")="Y",MIN(IF(IFERROR(VLOOKUP(A42,'Supplier Master'!$A$6:$H$20,8,0),15)="",45,IFERROR(VLOOKUP(A42,'Supplier Master'!$A$6:$H$20,8,0),15)),45),15))</f>
        <v/>
      </c>
      <c r="L42" s="35">
        <f>IF(E42="","",E42-IF(H42="",0,H42)-IF(J42="",0,J42))</f>
        <v/>
      </c>
      <c r="M42" s="35">
        <f>IF(OR(K42="",L42=""),"",IF(L42&lt;=0,0,MAX(0,$B$5-K42)))</f>
        <v/>
      </c>
      <c r="N42" s="35">
        <f>IF(M42="","",IF(M42=0,"Not overdue",IF(M42&lt;=30,"1-30 days",IF(M42&lt;=90,"31-90 days",IF(M42&lt;=180,"91-180 days","180+ days")))))</f>
        <v/>
      </c>
      <c r="O42" s="35">
        <f>IF(K42="","",IF(AND(G42&lt;&gt;"",G42&lt;=K42),IF(H42="",0,H42),0)+IF(AND(I42&lt;&gt;"",I42&lt;=K42),IF(J42="",0,J42),0))</f>
        <v/>
      </c>
      <c r="P42" s="35">
        <f>IF(K42="","",IF(IFERROR(VLOOKUP(A42,'Supplier Master'!$A$6:$I$20,9,0),"No")="No","Outside 43B(h)",IF(E42&lt;=O42,"Paid within limit - allowable on accrual",IF(L42&lt;=0,"Paid BEYOND limit - deduction in payment year","Unpaid beyond limit - 43B(h) disallowance"))))</f>
        <v/>
      </c>
    </row>
    <row r="43" ht="15" customHeight="1" s="29">
      <c r="A43" s="34" t="n"/>
      <c r="B43" s="34" t="n"/>
      <c r="C43" s="38" t="n"/>
      <c r="D43" s="38" t="n"/>
      <c r="E43" s="34" t="n"/>
      <c r="F43" s="38" t="n"/>
      <c r="G43" s="38" t="n"/>
      <c r="H43" s="34" t="n"/>
      <c r="I43" s="38" t="n"/>
      <c r="J43" s="34" t="n"/>
      <c r="K43" s="40">
        <f>IF(OR(A43="",D43=""),"",IF(F43&lt;&gt;"",F43,D43)+IF(IFERROR(VLOOKUP(A43,'Supplier Master'!$A$6:$H$20,7,0),"N")="Y",MIN(IF(IFERROR(VLOOKUP(A43,'Supplier Master'!$A$6:$H$20,8,0),15)="",45,IFERROR(VLOOKUP(A43,'Supplier Master'!$A$6:$H$20,8,0),15)),45),15))</f>
        <v/>
      </c>
      <c r="L43" s="35">
        <f>IF(E43="","",E43-IF(H43="",0,H43)-IF(J43="",0,J43))</f>
        <v/>
      </c>
      <c r="M43" s="35">
        <f>IF(OR(K43="",L43=""),"",IF(L43&lt;=0,0,MAX(0,$B$5-K43)))</f>
        <v/>
      </c>
      <c r="N43" s="35">
        <f>IF(M43="","",IF(M43=0,"Not overdue",IF(M43&lt;=30,"1-30 days",IF(M43&lt;=90,"31-90 days",IF(M43&lt;=180,"91-180 days","180+ days")))))</f>
        <v/>
      </c>
      <c r="O43" s="35">
        <f>IF(K43="","",IF(AND(G43&lt;&gt;"",G43&lt;=K43),IF(H43="",0,H43),0)+IF(AND(I43&lt;&gt;"",I43&lt;=K43),IF(J43="",0,J43),0))</f>
        <v/>
      </c>
      <c r="P43" s="35">
        <f>IF(K43="","",IF(IFERROR(VLOOKUP(A43,'Supplier Master'!$A$6:$I$20,9,0),"No")="No","Outside 43B(h)",IF(E43&lt;=O43,"Paid within limit - allowable on accrual",IF(L43&lt;=0,"Paid BEYOND limit - deduction in payment year","Unpaid beyond limit - 43B(h) disallowance"))))</f>
        <v/>
      </c>
    </row>
    <row r="44" ht="15" customHeight="1" s="29">
      <c r="A44" s="34" t="n"/>
      <c r="B44" s="34" t="n"/>
      <c r="C44" s="38" t="n"/>
      <c r="D44" s="38" t="n"/>
      <c r="E44" s="34" t="n"/>
      <c r="F44" s="38" t="n"/>
      <c r="G44" s="38" t="n"/>
      <c r="H44" s="34" t="n"/>
      <c r="I44" s="38" t="n"/>
      <c r="J44" s="34" t="n"/>
      <c r="K44" s="40">
        <f>IF(OR(A44="",D44=""),"",IF(F44&lt;&gt;"",F44,D44)+IF(IFERROR(VLOOKUP(A44,'Supplier Master'!$A$6:$H$20,7,0),"N")="Y",MIN(IF(IFERROR(VLOOKUP(A44,'Supplier Master'!$A$6:$H$20,8,0),15)="",45,IFERROR(VLOOKUP(A44,'Supplier Master'!$A$6:$H$20,8,0),15)),45),15))</f>
        <v/>
      </c>
      <c r="L44" s="35">
        <f>IF(E44="","",E44-IF(H44="",0,H44)-IF(J44="",0,J44))</f>
        <v/>
      </c>
      <c r="M44" s="35">
        <f>IF(OR(K44="",L44=""),"",IF(L44&lt;=0,0,MAX(0,$B$5-K44)))</f>
        <v/>
      </c>
      <c r="N44" s="35">
        <f>IF(M44="","",IF(M44=0,"Not overdue",IF(M44&lt;=30,"1-30 days",IF(M44&lt;=90,"31-90 days",IF(M44&lt;=180,"91-180 days","180+ days")))))</f>
        <v/>
      </c>
      <c r="O44" s="35">
        <f>IF(K44="","",IF(AND(G44&lt;&gt;"",G44&lt;=K44),IF(H44="",0,H44),0)+IF(AND(I44&lt;&gt;"",I44&lt;=K44),IF(J44="",0,J44),0))</f>
        <v/>
      </c>
      <c r="P44" s="35">
        <f>IF(K44="","",IF(IFERROR(VLOOKUP(A44,'Supplier Master'!$A$6:$I$20,9,0),"No")="No","Outside 43B(h)",IF(E44&lt;=O44,"Paid within limit - allowable on accrual",IF(L44&lt;=0,"Paid BEYOND limit - deduction in payment year","Unpaid beyond limit - 43B(h) disallowance"))))</f>
        <v/>
      </c>
    </row>
    <row r="45" ht="15" customHeight="1" s="29">
      <c r="A45" s="34" t="n"/>
      <c r="B45" s="34" t="n"/>
      <c r="C45" s="38" t="n"/>
      <c r="D45" s="38" t="n"/>
      <c r="E45" s="34" t="n"/>
      <c r="F45" s="38" t="n"/>
      <c r="G45" s="38" t="n"/>
      <c r="H45" s="34" t="n"/>
      <c r="I45" s="38" t="n"/>
      <c r="J45" s="34" t="n"/>
      <c r="K45" s="40">
        <f>IF(OR(A45="",D45=""),"",IF(F45&lt;&gt;"",F45,D45)+IF(IFERROR(VLOOKUP(A45,'Supplier Master'!$A$6:$H$20,7,0),"N")="Y",MIN(IF(IFERROR(VLOOKUP(A45,'Supplier Master'!$A$6:$H$20,8,0),15)="",45,IFERROR(VLOOKUP(A45,'Supplier Master'!$A$6:$H$20,8,0),15)),45),15))</f>
        <v/>
      </c>
      <c r="L45" s="35">
        <f>IF(E45="","",E45-IF(H45="",0,H45)-IF(J45="",0,J45))</f>
        <v/>
      </c>
      <c r="M45" s="35">
        <f>IF(OR(K45="",L45=""),"",IF(L45&lt;=0,0,MAX(0,$B$5-K45)))</f>
        <v/>
      </c>
      <c r="N45" s="35">
        <f>IF(M45="","",IF(M45=0,"Not overdue",IF(M45&lt;=30,"1-30 days",IF(M45&lt;=90,"31-90 days",IF(M45&lt;=180,"91-180 days","180+ days")))))</f>
        <v/>
      </c>
      <c r="O45" s="35">
        <f>IF(K45="","",IF(AND(G45&lt;&gt;"",G45&lt;=K45),IF(H45="",0,H45),0)+IF(AND(I45&lt;&gt;"",I45&lt;=K45),IF(J45="",0,J45),0))</f>
        <v/>
      </c>
      <c r="P45" s="35">
        <f>IF(K45="","",IF(IFERROR(VLOOKUP(A45,'Supplier Master'!$A$6:$I$20,9,0),"No")="No","Outside 43B(h)",IF(E45&lt;=O45,"Paid within limit - allowable on accrual",IF(L45&lt;=0,"Paid BEYOND limit - deduction in payment year","Unpaid beyond limit - 43B(h) disallowance"))))</f>
        <v/>
      </c>
    </row>
    <row r="46" ht="15" customHeight="1" s="29">
      <c r="A46" s="34" t="n"/>
      <c r="B46" s="34" t="n"/>
      <c r="C46" s="38" t="n"/>
      <c r="D46" s="38" t="n"/>
      <c r="E46" s="34" t="n"/>
      <c r="F46" s="38" t="n"/>
      <c r="G46" s="38" t="n"/>
      <c r="H46" s="34" t="n"/>
      <c r="I46" s="38" t="n"/>
      <c r="J46" s="34" t="n"/>
      <c r="K46" s="40">
        <f>IF(OR(A46="",D46=""),"",IF(F46&lt;&gt;"",F46,D46)+IF(IFERROR(VLOOKUP(A46,'Supplier Master'!$A$6:$H$20,7,0),"N")="Y",MIN(IF(IFERROR(VLOOKUP(A46,'Supplier Master'!$A$6:$H$20,8,0),15)="",45,IFERROR(VLOOKUP(A46,'Supplier Master'!$A$6:$H$20,8,0),15)),45),15))</f>
        <v/>
      </c>
      <c r="L46" s="35">
        <f>IF(E46="","",E46-IF(H46="",0,H46)-IF(J46="",0,J46))</f>
        <v/>
      </c>
      <c r="M46" s="35">
        <f>IF(OR(K46="",L46=""),"",IF(L46&lt;=0,0,MAX(0,$B$5-K46)))</f>
        <v/>
      </c>
      <c r="N46" s="35">
        <f>IF(M46="","",IF(M46=0,"Not overdue",IF(M46&lt;=30,"1-30 days",IF(M46&lt;=90,"31-90 days",IF(M46&lt;=180,"91-180 days","180+ days")))))</f>
        <v/>
      </c>
      <c r="O46" s="35">
        <f>IF(K46="","",IF(AND(G46&lt;&gt;"",G46&lt;=K46),IF(H46="",0,H46),0)+IF(AND(I46&lt;&gt;"",I46&lt;=K46),IF(J46="",0,J46),0))</f>
        <v/>
      </c>
      <c r="P46" s="35">
        <f>IF(K46="","",IF(IFERROR(VLOOKUP(A46,'Supplier Master'!$A$6:$I$20,9,0),"No")="No","Outside 43B(h)",IF(E46&lt;=O46,"Paid within limit - allowable on accrual",IF(L46&lt;=0,"Paid BEYOND limit - deduction in payment year","Unpaid beyond limit - 43B(h) disallowance"))))</f>
        <v/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0" formatRows="1" sort="1" password="BBBC"/>
  <mergeCells count="3">
    <mergeCell ref="A1:P1"/>
    <mergeCell ref="A3:P3"/>
    <mergeCell ref="A2:P2"/>
  </mergeCell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3.xml><?xml version="1.0" encoding="utf-8"?>
<worksheet xmlns="http://schemas.openxmlformats.org/spreadsheetml/2006/main">
  <sheetPr filterMode="0">
    <outlinePr summaryBelow="1" summaryRight="1"/>
    <pageSetUpPr fitToPage="0"/>
  </sheetPr>
  <dimension ref="A1:AC47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pane xSplit="4" ySplit="7" topLeftCell="E8" activePane="bottomRight" state="frozen"/>
      <selection pane="topLeft" activeCell="A1" activeCellId="0" sqref="A1"/>
      <selection pane="topRight" activeCell="E1" activeCellId="0" sqref="E1"/>
      <selection pane="bottomLeft" activeCell="A8" activeCellId="0" sqref="A8"/>
      <selection pane="bottomRight" activeCell="A1" activeCellId="0" sqref="A1"/>
    </sheetView>
  </sheetViews>
  <sheetFormatPr baseColWidth="8" defaultColWidth="8.6796875" defaultRowHeight="15" customHeight="0" zeroHeight="0" outlineLevelRow="0"/>
  <cols>
    <col width="20" customWidth="1" style="28" min="1" max="1"/>
    <col width="10" customWidth="1" style="28" min="2" max="2"/>
    <col width="11" customWidth="1" style="28" min="3" max="4"/>
    <col width="9" customWidth="1" style="28" min="5" max="28"/>
    <col width="14" customWidth="1" style="28" min="29" max="29"/>
  </cols>
  <sheetData>
    <row r="1" ht="27.75" customHeight="1" s="29">
      <c r="A1" s="30" t="inlineStr">
        <is>
          <t>CalcGuru</t>
        </is>
      </c>
    </row>
    <row r="2" ht="19.5" customHeight="1" s="29">
      <c r="A2" s="31" t="inlineStr">
        <is>
          <t>MSME Supplier Ageing + Section 43B(h) Working File - FY 2025-26 (AY 2026-27) - Section 16 Interest Ledger (compound, monthly rests)</t>
        </is>
      </c>
    </row>
    <row r="3" ht="16.5" customHeight="1" s="29">
      <c r="A3" s="32" t="inlineStr">
        <is>
          <t>Auto - nothing to fill here. Month-end balances at 3x the bank rate in force each month; interest column at the right. For day-level precision use the online calculator.</t>
        </is>
      </c>
    </row>
    <row r="5" ht="15" customHeight="1" s="29">
      <c r="A5" s="39" t="inlineStr">
        <is>
          <t>Method: balance compounds at month-end at 3x the bank rate in force on the 1st of that month (day-prorated in the month the due date falls); payments reduce the balance in their month after that month interest. Capped at the AS-ON date set on the Invoice Register.</t>
        </is>
      </c>
    </row>
    <row r="6" ht="15" customHeight="1" s="29">
      <c r="D6" s="41" t="inlineStr">
        <is>
          <t>3x rate % -&gt;</t>
        </is>
      </c>
      <c r="E6" s="42">
        <f>3*LOOKUP(E$7,'Bank Rate Table'!$A$6:$A$18,'Bank Rate Table'!$B$6:$B$18)</f>
        <v/>
      </c>
      <c r="F6" s="42">
        <f>3*LOOKUP(F$7,'Bank Rate Table'!$A$6:$A$18,'Bank Rate Table'!$B$6:$B$18)</f>
        <v/>
      </c>
      <c r="G6" s="42">
        <f>3*LOOKUP(G$7,'Bank Rate Table'!$A$6:$A$18,'Bank Rate Table'!$B$6:$B$18)</f>
        <v/>
      </c>
      <c r="H6" s="42">
        <f>3*LOOKUP(H$7,'Bank Rate Table'!$A$6:$A$18,'Bank Rate Table'!$B$6:$B$18)</f>
        <v/>
      </c>
      <c r="I6" s="42">
        <f>3*LOOKUP(I$7,'Bank Rate Table'!$A$6:$A$18,'Bank Rate Table'!$B$6:$B$18)</f>
        <v/>
      </c>
      <c r="J6" s="42">
        <f>3*LOOKUP(J$7,'Bank Rate Table'!$A$6:$A$18,'Bank Rate Table'!$B$6:$B$18)</f>
        <v/>
      </c>
      <c r="K6" s="42">
        <f>3*LOOKUP(K$7,'Bank Rate Table'!$A$6:$A$18,'Bank Rate Table'!$B$6:$B$18)</f>
        <v/>
      </c>
      <c r="L6" s="42">
        <f>3*LOOKUP(L$7,'Bank Rate Table'!$A$6:$A$18,'Bank Rate Table'!$B$6:$B$18)</f>
        <v/>
      </c>
      <c r="M6" s="42">
        <f>3*LOOKUP(M$7,'Bank Rate Table'!$A$6:$A$18,'Bank Rate Table'!$B$6:$B$18)</f>
        <v/>
      </c>
      <c r="N6" s="42">
        <f>3*LOOKUP(N$7,'Bank Rate Table'!$A$6:$A$18,'Bank Rate Table'!$B$6:$B$18)</f>
        <v/>
      </c>
      <c r="O6" s="42">
        <f>3*LOOKUP(O$7,'Bank Rate Table'!$A$6:$A$18,'Bank Rate Table'!$B$6:$B$18)</f>
        <v/>
      </c>
      <c r="P6" s="42">
        <f>3*LOOKUP(P$7,'Bank Rate Table'!$A$6:$A$18,'Bank Rate Table'!$B$6:$B$18)</f>
        <v/>
      </c>
      <c r="Q6" s="42">
        <f>3*LOOKUP(Q$7,'Bank Rate Table'!$A$6:$A$18,'Bank Rate Table'!$B$6:$B$18)</f>
        <v/>
      </c>
      <c r="R6" s="42">
        <f>3*LOOKUP(R$7,'Bank Rate Table'!$A$6:$A$18,'Bank Rate Table'!$B$6:$B$18)</f>
        <v/>
      </c>
      <c r="S6" s="42">
        <f>3*LOOKUP(S$7,'Bank Rate Table'!$A$6:$A$18,'Bank Rate Table'!$B$6:$B$18)</f>
        <v/>
      </c>
      <c r="T6" s="42">
        <f>3*LOOKUP(T$7,'Bank Rate Table'!$A$6:$A$18,'Bank Rate Table'!$B$6:$B$18)</f>
        <v/>
      </c>
      <c r="U6" s="42">
        <f>3*LOOKUP(U$7,'Bank Rate Table'!$A$6:$A$18,'Bank Rate Table'!$B$6:$B$18)</f>
        <v/>
      </c>
      <c r="V6" s="42">
        <f>3*LOOKUP(V$7,'Bank Rate Table'!$A$6:$A$18,'Bank Rate Table'!$B$6:$B$18)</f>
        <v/>
      </c>
      <c r="W6" s="42">
        <f>3*LOOKUP(W$7,'Bank Rate Table'!$A$6:$A$18,'Bank Rate Table'!$B$6:$B$18)</f>
        <v/>
      </c>
      <c r="X6" s="42">
        <f>3*LOOKUP(X$7,'Bank Rate Table'!$A$6:$A$18,'Bank Rate Table'!$B$6:$B$18)</f>
        <v/>
      </c>
      <c r="Y6" s="42">
        <f>3*LOOKUP(Y$7,'Bank Rate Table'!$A$6:$A$18,'Bank Rate Table'!$B$6:$B$18)</f>
        <v/>
      </c>
      <c r="Z6" s="42">
        <f>3*LOOKUP(Z$7,'Bank Rate Table'!$A$6:$A$18,'Bank Rate Table'!$B$6:$B$18)</f>
        <v/>
      </c>
      <c r="AA6" s="42">
        <f>3*LOOKUP(AA$7,'Bank Rate Table'!$A$6:$A$18,'Bank Rate Table'!$B$6:$B$18)</f>
        <v/>
      </c>
      <c r="AB6" s="42">
        <f>3*LOOKUP(AB$7,'Bank Rate Table'!$A$6:$A$18,'Bank Rate Table'!$B$6:$B$18)</f>
        <v/>
      </c>
    </row>
    <row r="7" ht="15" customHeight="1" s="29">
      <c r="A7" s="43" t="inlineStr">
        <is>
          <t>Supplier</t>
        </is>
      </c>
      <c r="B7" s="43" t="inlineStr">
        <is>
          <t>Invoice no.</t>
        </is>
      </c>
      <c r="C7" s="43" t="inlineStr">
        <is>
          <t>Amount</t>
        </is>
      </c>
      <c r="D7" s="43" t="inlineStr">
        <is>
          <t>Due date</t>
        </is>
      </c>
      <c r="E7" s="44" t="n">
        <v>45748</v>
      </c>
      <c r="F7" s="44" t="n">
        <v>45778</v>
      </c>
      <c r="G7" s="44" t="n">
        <v>45809</v>
      </c>
      <c r="H7" s="44" t="n">
        <v>45839</v>
      </c>
      <c r="I7" s="44" t="n">
        <v>45870</v>
      </c>
      <c r="J7" s="44" t="n">
        <v>45901</v>
      </c>
      <c r="K7" s="44" t="n">
        <v>45931</v>
      </c>
      <c r="L7" s="44" t="n">
        <v>45962</v>
      </c>
      <c r="M7" s="44" t="n">
        <v>45992</v>
      </c>
      <c r="N7" s="44" t="n">
        <v>46023</v>
      </c>
      <c r="O7" s="44" t="n">
        <v>46054</v>
      </c>
      <c r="P7" s="44" t="n">
        <v>46082</v>
      </c>
      <c r="Q7" s="44" t="n">
        <v>46113</v>
      </c>
      <c r="R7" s="44" t="n">
        <v>46143</v>
      </c>
      <c r="S7" s="44" t="n">
        <v>46174</v>
      </c>
      <c r="T7" s="44" t="n">
        <v>46204</v>
      </c>
      <c r="U7" s="44" t="n">
        <v>46235</v>
      </c>
      <c r="V7" s="44" t="n">
        <v>46266</v>
      </c>
      <c r="W7" s="44" t="n">
        <v>46296</v>
      </c>
      <c r="X7" s="44" t="n">
        <v>46327</v>
      </c>
      <c r="Y7" s="44" t="n">
        <v>46357</v>
      </c>
      <c r="Z7" s="44" t="n">
        <v>46388</v>
      </c>
      <c r="AA7" s="44" t="n">
        <v>46419</v>
      </c>
      <c r="AB7" s="44" t="n">
        <v>46447</v>
      </c>
      <c r="AC7" s="45" t="inlineStr">
        <is>
          <t>Interest u/s 16 (auto)</t>
        </is>
      </c>
    </row>
    <row r="8" ht="15" customHeight="1" s="29">
      <c r="A8" s="46">
        <f>'Invoice Register'!A7</f>
        <v/>
      </c>
      <c r="B8" s="46">
        <f>'Invoice Register'!B7</f>
        <v/>
      </c>
      <c r="C8" s="46">
        <f>'Invoice Register'!E7</f>
        <v/>
      </c>
      <c r="D8" s="47">
        <f>'Invoice Register'!K7</f>
        <v/>
      </c>
      <c r="E8" s="48">
        <f>IF(OR($D8="",$C8=""),"",MAX(0,$C8*(1+E$6/1200*MAX(0,MIN(EOMONTH(E$7,0),'Invoice Register'!$B$5)-MAX($D8,E$7-1))/DAY(EOMONTH(E$7,0)))-(IF(AND('Invoice Register'!$G7&lt;&gt;"",'Invoice Register'!$G7&gt;=E$7,'Invoice Register'!$G7&lt;=MIN(EOMONTH(E$7,0),'Invoice Register'!$B$5)),IF('Invoice Register'!$H7="",0,'Invoice Register'!$H7),0)+IF(AND('Invoice Register'!$I7&lt;&gt;"",'Invoice Register'!$I7&gt;=E$7,'Invoice Register'!$I7&lt;=MIN(EOMONTH(E$7,0),'Invoice Register'!$B$5)),IF('Invoice Register'!$J7="",0,'Invoice Register'!$J7),0))))</f>
        <v/>
      </c>
      <c r="F8" s="48">
        <f>IF(OR($D8="",$C8=""),"",MAX(0,E8*(1+F$6/1200*MAX(0,MIN(EOMONTH(F$7,0),'Invoice Register'!$B$5)-MAX($D8,F$7-1))/DAY(EOMONTH(F$7,0)))-(IF(AND('Invoice Register'!$G7&lt;&gt;"",'Invoice Register'!$G7&gt;=F$7,'Invoice Register'!$G7&lt;=MIN(EOMONTH(F$7,0),'Invoice Register'!$B$5)),IF('Invoice Register'!$H7="",0,'Invoice Register'!$H7),0)+IF(AND('Invoice Register'!$I7&lt;&gt;"",'Invoice Register'!$I7&gt;=F$7,'Invoice Register'!$I7&lt;=MIN(EOMONTH(F$7,0),'Invoice Register'!$B$5)),IF('Invoice Register'!$J7="",0,'Invoice Register'!$J7),0))))</f>
        <v/>
      </c>
      <c r="G8" s="48">
        <f>IF(OR($D8="",$C8=""),"",MAX(0,F8*(1+G$6/1200*MAX(0,MIN(EOMONTH(G$7,0),'Invoice Register'!$B$5)-MAX($D8,G$7-1))/DAY(EOMONTH(G$7,0)))-(IF(AND('Invoice Register'!$G7&lt;&gt;"",'Invoice Register'!$G7&gt;=G$7,'Invoice Register'!$G7&lt;=MIN(EOMONTH(G$7,0),'Invoice Register'!$B$5)),IF('Invoice Register'!$H7="",0,'Invoice Register'!$H7),0)+IF(AND('Invoice Register'!$I7&lt;&gt;"",'Invoice Register'!$I7&gt;=G$7,'Invoice Register'!$I7&lt;=MIN(EOMONTH(G$7,0),'Invoice Register'!$B$5)),IF('Invoice Register'!$J7="",0,'Invoice Register'!$J7),0))))</f>
        <v/>
      </c>
      <c r="H8" s="48">
        <f>IF(OR($D8="",$C8=""),"",MAX(0,G8*(1+H$6/1200*MAX(0,MIN(EOMONTH(H$7,0),'Invoice Register'!$B$5)-MAX($D8,H$7-1))/DAY(EOMONTH(H$7,0)))-(IF(AND('Invoice Register'!$G7&lt;&gt;"",'Invoice Register'!$G7&gt;=H$7,'Invoice Register'!$G7&lt;=MIN(EOMONTH(H$7,0),'Invoice Register'!$B$5)),IF('Invoice Register'!$H7="",0,'Invoice Register'!$H7),0)+IF(AND('Invoice Register'!$I7&lt;&gt;"",'Invoice Register'!$I7&gt;=H$7,'Invoice Register'!$I7&lt;=MIN(EOMONTH(H$7,0),'Invoice Register'!$B$5)),IF('Invoice Register'!$J7="",0,'Invoice Register'!$J7),0))))</f>
        <v/>
      </c>
      <c r="I8" s="48">
        <f>IF(OR($D8="",$C8=""),"",MAX(0,H8*(1+I$6/1200*MAX(0,MIN(EOMONTH(I$7,0),'Invoice Register'!$B$5)-MAX($D8,I$7-1))/DAY(EOMONTH(I$7,0)))-(IF(AND('Invoice Register'!$G7&lt;&gt;"",'Invoice Register'!$G7&gt;=I$7,'Invoice Register'!$G7&lt;=MIN(EOMONTH(I$7,0),'Invoice Register'!$B$5)),IF('Invoice Register'!$H7="",0,'Invoice Register'!$H7),0)+IF(AND('Invoice Register'!$I7&lt;&gt;"",'Invoice Register'!$I7&gt;=I$7,'Invoice Register'!$I7&lt;=MIN(EOMONTH(I$7,0),'Invoice Register'!$B$5)),IF('Invoice Register'!$J7="",0,'Invoice Register'!$J7),0))))</f>
        <v/>
      </c>
      <c r="J8" s="48">
        <f>IF(OR($D8="",$C8=""),"",MAX(0,I8*(1+J$6/1200*MAX(0,MIN(EOMONTH(J$7,0),'Invoice Register'!$B$5)-MAX($D8,J$7-1))/DAY(EOMONTH(J$7,0)))-(IF(AND('Invoice Register'!$G7&lt;&gt;"",'Invoice Register'!$G7&gt;=J$7,'Invoice Register'!$G7&lt;=MIN(EOMONTH(J$7,0),'Invoice Register'!$B$5)),IF('Invoice Register'!$H7="",0,'Invoice Register'!$H7),0)+IF(AND('Invoice Register'!$I7&lt;&gt;"",'Invoice Register'!$I7&gt;=J$7,'Invoice Register'!$I7&lt;=MIN(EOMONTH(J$7,0),'Invoice Register'!$B$5)),IF('Invoice Register'!$J7="",0,'Invoice Register'!$J7),0))))</f>
        <v/>
      </c>
      <c r="K8" s="48">
        <f>IF(OR($D8="",$C8=""),"",MAX(0,J8*(1+K$6/1200*MAX(0,MIN(EOMONTH(K$7,0),'Invoice Register'!$B$5)-MAX($D8,K$7-1))/DAY(EOMONTH(K$7,0)))-(IF(AND('Invoice Register'!$G7&lt;&gt;"",'Invoice Register'!$G7&gt;=K$7,'Invoice Register'!$G7&lt;=MIN(EOMONTH(K$7,0),'Invoice Register'!$B$5)),IF('Invoice Register'!$H7="",0,'Invoice Register'!$H7),0)+IF(AND('Invoice Register'!$I7&lt;&gt;"",'Invoice Register'!$I7&gt;=K$7,'Invoice Register'!$I7&lt;=MIN(EOMONTH(K$7,0),'Invoice Register'!$B$5)),IF('Invoice Register'!$J7="",0,'Invoice Register'!$J7),0))))</f>
        <v/>
      </c>
      <c r="L8" s="48">
        <f>IF(OR($D8="",$C8=""),"",MAX(0,K8*(1+L$6/1200*MAX(0,MIN(EOMONTH(L$7,0),'Invoice Register'!$B$5)-MAX($D8,L$7-1))/DAY(EOMONTH(L$7,0)))-(IF(AND('Invoice Register'!$G7&lt;&gt;"",'Invoice Register'!$G7&gt;=L$7,'Invoice Register'!$G7&lt;=MIN(EOMONTH(L$7,0),'Invoice Register'!$B$5)),IF('Invoice Register'!$H7="",0,'Invoice Register'!$H7),0)+IF(AND('Invoice Register'!$I7&lt;&gt;"",'Invoice Register'!$I7&gt;=L$7,'Invoice Register'!$I7&lt;=MIN(EOMONTH(L$7,0),'Invoice Register'!$B$5)),IF('Invoice Register'!$J7="",0,'Invoice Register'!$J7),0))))</f>
        <v/>
      </c>
      <c r="M8" s="48">
        <f>IF(OR($D8="",$C8=""),"",MAX(0,L8*(1+M$6/1200*MAX(0,MIN(EOMONTH(M$7,0),'Invoice Register'!$B$5)-MAX($D8,M$7-1))/DAY(EOMONTH(M$7,0)))-(IF(AND('Invoice Register'!$G7&lt;&gt;"",'Invoice Register'!$G7&gt;=M$7,'Invoice Register'!$G7&lt;=MIN(EOMONTH(M$7,0),'Invoice Register'!$B$5)),IF('Invoice Register'!$H7="",0,'Invoice Register'!$H7),0)+IF(AND('Invoice Register'!$I7&lt;&gt;"",'Invoice Register'!$I7&gt;=M$7,'Invoice Register'!$I7&lt;=MIN(EOMONTH(M$7,0),'Invoice Register'!$B$5)),IF('Invoice Register'!$J7="",0,'Invoice Register'!$J7),0))))</f>
        <v/>
      </c>
      <c r="N8" s="48">
        <f>IF(OR($D8="",$C8=""),"",MAX(0,M8*(1+N$6/1200*MAX(0,MIN(EOMONTH(N$7,0),'Invoice Register'!$B$5)-MAX($D8,N$7-1))/DAY(EOMONTH(N$7,0)))-(IF(AND('Invoice Register'!$G7&lt;&gt;"",'Invoice Register'!$G7&gt;=N$7,'Invoice Register'!$G7&lt;=MIN(EOMONTH(N$7,0),'Invoice Register'!$B$5)),IF('Invoice Register'!$H7="",0,'Invoice Register'!$H7),0)+IF(AND('Invoice Register'!$I7&lt;&gt;"",'Invoice Register'!$I7&gt;=N$7,'Invoice Register'!$I7&lt;=MIN(EOMONTH(N$7,0),'Invoice Register'!$B$5)),IF('Invoice Register'!$J7="",0,'Invoice Register'!$J7),0))))</f>
        <v/>
      </c>
      <c r="O8" s="48">
        <f>IF(OR($D8="",$C8=""),"",MAX(0,N8*(1+O$6/1200*MAX(0,MIN(EOMONTH(O$7,0),'Invoice Register'!$B$5)-MAX($D8,O$7-1))/DAY(EOMONTH(O$7,0)))-(IF(AND('Invoice Register'!$G7&lt;&gt;"",'Invoice Register'!$G7&gt;=O$7,'Invoice Register'!$G7&lt;=MIN(EOMONTH(O$7,0),'Invoice Register'!$B$5)),IF('Invoice Register'!$H7="",0,'Invoice Register'!$H7),0)+IF(AND('Invoice Register'!$I7&lt;&gt;"",'Invoice Register'!$I7&gt;=O$7,'Invoice Register'!$I7&lt;=MIN(EOMONTH(O$7,0),'Invoice Register'!$B$5)),IF('Invoice Register'!$J7="",0,'Invoice Register'!$J7),0))))</f>
        <v/>
      </c>
      <c r="P8" s="48">
        <f>IF(OR($D8="",$C8=""),"",MAX(0,O8*(1+P$6/1200*MAX(0,MIN(EOMONTH(P$7,0),'Invoice Register'!$B$5)-MAX($D8,P$7-1))/DAY(EOMONTH(P$7,0)))-(IF(AND('Invoice Register'!$G7&lt;&gt;"",'Invoice Register'!$G7&gt;=P$7,'Invoice Register'!$G7&lt;=MIN(EOMONTH(P$7,0),'Invoice Register'!$B$5)),IF('Invoice Register'!$H7="",0,'Invoice Register'!$H7),0)+IF(AND('Invoice Register'!$I7&lt;&gt;"",'Invoice Register'!$I7&gt;=P$7,'Invoice Register'!$I7&lt;=MIN(EOMONTH(P$7,0),'Invoice Register'!$B$5)),IF('Invoice Register'!$J7="",0,'Invoice Register'!$J7),0))))</f>
        <v/>
      </c>
      <c r="Q8" s="48">
        <f>IF(OR($D8="",$C8=""),"",MAX(0,P8*(1+Q$6/1200*MAX(0,MIN(EOMONTH(Q$7,0),'Invoice Register'!$B$5)-MAX($D8,Q$7-1))/DAY(EOMONTH(Q$7,0)))-(IF(AND('Invoice Register'!$G7&lt;&gt;"",'Invoice Register'!$G7&gt;=Q$7,'Invoice Register'!$G7&lt;=MIN(EOMONTH(Q$7,0),'Invoice Register'!$B$5)),IF('Invoice Register'!$H7="",0,'Invoice Register'!$H7),0)+IF(AND('Invoice Register'!$I7&lt;&gt;"",'Invoice Register'!$I7&gt;=Q$7,'Invoice Register'!$I7&lt;=MIN(EOMONTH(Q$7,0),'Invoice Register'!$B$5)),IF('Invoice Register'!$J7="",0,'Invoice Register'!$J7),0))))</f>
        <v/>
      </c>
      <c r="R8" s="48">
        <f>IF(OR($D8="",$C8=""),"",MAX(0,Q8*(1+R$6/1200*MAX(0,MIN(EOMONTH(R$7,0),'Invoice Register'!$B$5)-MAX($D8,R$7-1))/DAY(EOMONTH(R$7,0)))-(IF(AND('Invoice Register'!$G7&lt;&gt;"",'Invoice Register'!$G7&gt;=R$7,'Invoice Register'!$G7&lt;=MIN(EOMONTH(R$7,0),'Invoice Register'!$B$5)),IF('Invoice Register'!$H7="",0,'Invoice Register'!$H7),0)+IF(AND('Invoice Register'!$I7&lt;&gt;"",'Invoice Register'!$I7&gt;=R$7,'Invoice Register'!$I7&lt;=MIN(EOMONTH(R$7,0),'Invoice Register'!$B$5)),IF('Invoice Register'!$J7="",0,'Invoice Register'!$J7),0))))</f>
        <v/>
      </c>
      <c r="S8" s="48">
        <f>IF(OR($D8="",$C8=""),"",MAX(0,R8*(1+S$6/1200*MAX(0,MIN(EOMONTH(S$7,0),'Invoice Register'!$B$5)-MAX($D8,S$7-1))/DAY(EOMONTH(S$7,0)))-(IF(AND('Invoice Register'!$G7&lt;&gt;"",'Invoice Register'!$G7&gt;=S$7,'Invoice Register'!$G7&lt;=MIN(EOMONTH(S$7,0),'Invoice Register'!$B$5)),IF('Invoice Register'!$H7="",0,'Invoice Register'!$H7),0)+IF(AND('Invoice Register'!$I7&lt;&gt;"",'Invoice Register'!$I7&gt;=S$7,'Invoice Register'!$I7&lt;=MIN(EOMONTH(S$7,0),'Invoice Register'!$B$5)),IF('Invoice Register'!$J7="",0,'Invoice Register'!$J7),0))))</f>
        <v/>
      </c>
      <c r="T8" s="48">
        <f>IF(OR($D8="",$C8=""),"",MAX(0,S8*(1+T$6/1200*MAX(0,MIN(EOMONTH(T$7,0),'Invoice Register'!$B$5)-MAX($D8,T$7-1))/DAY(EOMONTH(T$7,0)))-(IF(AND('Invoice Register'!$G7&lt;&gt;"",'Invoice Register'!$G7&gt;=T$7,'Invoice Register'!$G7&lt;=MIN(EOMONTH(T$7,0),'Invoice Register'!$B$5)),IF('Invoice Register'!$H7="",0,'Invoice Register'!$H7),0)+IF(AND('Invoice Register'!$I7&lt;&gt;"",'Invoice Register'!$I7&gt;=T$7,'Invoice Register'!$I7&lt;=MIN(EOMONTH(T$7,0),'Invoice Register'!$B$5)),IF('Invoice Register'!$J7="",0,'Invoice Register'!$J7),0))))</f>
        <v/>
      </c>
      <c r="U8" s="48">
        <f>IF(OR($D8="",$C8=""),"",MAX(0,T8*(1+U$6/1200*MAX(0,MIN(EOMONTH(U$7,0),'Invoice Register'!$B$5)-MAX($D8,U$7-1))/DAY(EOMONTH(U$7,0)))-(IF(AND('Invoice Register'!$G7&lt;&gt;"",'Invoice Register'!$G7&gt;=U$7,'Invoice Register'!$G7&lt;=MIN(EOMONTH(U$7,0),'Invoice Register'!$B$5)),IF('Invoice Register'!$H7="",0,'Invoice Register'!$H7),0)+IF(AND('Invoice Register'!$I7&lt;&gt;"",'Invoice Register'!$I7&gt;=U$7,'Invoice Register'!$I7&lt;=MIN(EOMONTH(U$7,0),'Invoice Register'!$B$5)),IF('Invoice Register'!$J7="",0,'Invoice Register'!$J7),0))))</f>
        <v/>
      </c>
      <c r="V8" s="48">
        <f>IF(OR($D8="",$C8=""),"",MAX(0,U8*(1+V$6/1200*MAX(0,MIN(EOMONTH(V$7,0),'Invoice Register'!$B$5)-MAX($D8,V$7-1))/DAY(EOMONTH(V$7,0)))-(IF(AND('Invoice Register'!$G7&lt;&gt;"",'Invoice Register'!$G7&gt;=V$7,'Invoice Register'!$G7&lt;=MIN(EOMONTH(V$7,0),'Invoice Register'!$B$5)),IF('Invoice Register'!$H7="",0,'Invoice Register'!$H7),0)+IF(AND('Invoice Register'!$I7&lt;&gt;"",'Invoice Register'!$I7&gt;=V$7,'Invoice Register'!$I7&lt;=MIN(EOMONTH(V$7,0),'Invoice Register'!$B$5)),IF('Invoice Register'!$J7="",0,'Invoice Register'!$J7),0))))</f>
        <v/>
      </c>
      <c r="W8" s="48">
        <f>IF(OR($D8="",$C8=""),"",MAX(0,V8*(1+W$6/1200*MAX(0,MIN(EOMONTH(W$7,0),'Invoice Register'!$B$5)-MAX($D8,W$7-1))/DAY(EOMONTH(W$7,0)))-(IF(AND('Invoice Register'!$G7&lt;&gt;"",'Invoice Register'!$G7&gt;=W$7,'Invoice Register'!$G7&lt;=MIN(EOMONTH(W$7,0),'Invoice Register'!$B$5)),IF('Invoice Register'!$H7="",0,'Invoice Register'!$H7),0)+IF(AND('Invoice Register'!$I7&lt;&gt;"",'Invoice Register'!$I7&gt;=W$7,'Invoice Register'!$I7&lt;=MIN(EOMONTH(W$7,0),'Invoice Register'!$B$5)),IF('Invoice Register'!$J7="",0,'Invoice Register'!$J7),0))))</f>
        <v/>
      </c>
      <c r="X8" s="48">
        <f>IF(OR($D8="",$C8=""),"",MAX(0,W8*(1+X$6/1200*MAX(0,MIN(EOMONTH(X$7,0),'Invoice Register'!$B$5)-MAX($D8,X$7-1))/DAY(EOMONTH(X$7,0)))-(IF(AND('Invoice Register'!$G7&lt;&gt;"",'Invoice Register'!$G7&gt;=X$7,'Invoice Register'!$G7&lt;=MIN(EOMONTH(X$7,0),'Invoice Register'!$B$5)),IF('Invoice Register'!$H7="",0,'Invoice Register'!$H7),0)+IF(AND('Invoice Register'!$I7&lt;&gt;"",'Invoice Register'!$I7&gt;=X$7,'Invoice Register'!$I7&lt;=MIN(EOMONTH(X$7,0),'Invoice Register'!$B$5)),IF('Invoice Register'!$J7="",0,'Invoice Register'!$J7),0))))</f>
        <v/>
      </c>
      <c r="Y8" s="48">
        <f>IF(OR($D8="",$C8=""),"",MAX(0,X8*(1+Y$6/1200*MAX(0,MIN(EOMONTH(Y$7,0),'Invoice Register'!$B$5)-MAX($D8,Y$7-1))/DAY(EOMONTH(Y$7,0)))-(IF(AND('Invoice Register'!$G7&lt;&gt;"",'Invoice Register'!$G7&gt;=Y$7,'Invoice Register'!$G7&lt;=MIN(EOMONTH(Y$7,0),'Invoice Register'!$B$5)),IF('Invoice Register'!$H7="",0,'Invoice Register'!$H7),0)+IF(AND('Invoice Register'!$I7&lt;&gt;"",'Invoice Register'!$I7&gt;=Y$7,'Invoice Register'!$I7&lt;=MIN(EOMONTH(Y$7,0),'Invoice Register'!$B$5)),IF('Invoice Register'!$J7="",0,'Invoice Register'!$J7),0))))</f>
        <v/>
      </c>
      <c r="Z8" s="48">
        <f>IF(OR($D8="",$C8=""),"",MAX(0,Y8*(1+Z$6/1200*MAX(0,MIN(EOMONTH(Z$7,0),'Invoice Register'!$B$5)-MAX($D8,Z$7-1))/DAY(EOMONTH(Z$7,0)))-(IF(AND('Invoice Register'!$G7&lt;&gt;"",'Invoice Register'!$G7&gt;=Z$7,'Invoice Register'!$G7&lt;=MIN(EOMONTH(Z$7,0),'Invoice Register'!$B$5)),IF('Invoice Register'!$H7="",0,'Invoice Register'!$H7),0)+IF(AND('Invoice Register'!$I7&lt;&gt;"",'Invoice Register'!$I7&gt;=Z$7,'Invoice Register'!$I7&lt;=MIN(EOMONTH(Z$7,0),'Invoice Register'!$B$5)),IF('Invoice Register'!$J7="",0,'Invoice Register'!$J7),0))))</f>
        <v/>
      </c>
      <c r="AA8" s="48">
        <f>IF(OR($D8="",$C8=""),"",MAX(0,Z8*(1+AA$6/1200*MAX(0,MIN(EOMONTH(AA$7,0),'Invoice Register'!$B$5)-MAX($D8,AA$7-1))/DAY(EOMONTH(AA$7,0)))-(IF(AND('Invoice Register'!$G7&lt;&gt;"",'Invoice Register'!$G7&gt;=AA$7,'Invoice Register'!$G7&lt;=MIN(EOMONTH(AA$7,0),'Invoice Register'!$B$5)),IF('Invoice Register'!$H7="",0,'Invoice Register'!$H7),0)+IF(AND('Invoice Register'!$I7&lt;&gt;"",'Invoice Register'!$I7&gt;=AA$7,'Invoice Register'!$I7&lt;=MIN(EOMONTH(AA$7,0),'Invoice Register'!$B$5)),IF('Invoice Register'!$J7="",0,'Invoice Register'!$J7),0))))</f>
        <v/>
      </c>
      <c r="AB8" s="48">
        <f>IF(OR($D8="",$C8=""),"",MAX(0,AA8*(1+AB$6/1200*MAX(0,MIN(EOMONTH(AB$7,0),'Invoice Register'!$B$5)-MAX($D8,AB$7-1))/DAY(EOMONTH(AB$7,0)))-(IF(AND('Invoice Register'!$G7&lt;&gt;"",'Invoice Register'!$G7&gt;=AB$7,'Invoice Register'!$G7&lt;=MIN(EOMONTH(AB$7,0),'Invoice Register'!$B$5)),IF('Invoice Register'!$H7="",0,'Invoice Register'!$H7),0)+IF(AND('Invoice Register'!$I7&lt;&gt;"",'Invoice Register'!$I7&gt;=AB$7,'Invoice Register'!$I7&lt;=MIN(EOMONTH(AB$7,0),'Invoice Register'!$B$5)),IF('Invoice Register'!$J7="",0,'Invoice Register'!$J7),0))))</f>
        <v/>
      </c>
      <c r="AC8" s="49">
        <f>IF(OR($D8="",$C8=""),"",ROUND(AB8+(IF(AND('Invoice Register'!$G7&lt;&gt;"",'Invoice Register'!$G7&lt;='Invoice Register'!$B$5),IF('Invoice Register'!$H7="",0,'Invoice Register'!$H7),0)+IF(AND('Invoice Register'!$I7&lt;&gt;"",'Invoice Register'!$I7&lt;='Invoice Register'!$B$5),IF('Invoice Register'!$J7="",0,'Invoice Register'!$J7),0))-$C8,2))</f>
        <v/>
      </c>
    </row>
    <row r="9" ht="15" customHeight="1" s="29">
      <c r="A9" s="46">
        <f>'Invoice Register'!A8</f>
        <v/>
      </c>
      <c r="B9" s="46">
        <f>'Invoice Register'!B8</f>
        <v/>
      </c>
      <c r="C9" s="46">
        <f>'Invoice Register'!E8</f>
        <v/>
      </c>
      <c r="D9" s="47">
        <f>'Invoice Register'!K8</f>
        <v/>
      </c>
      <c r="E9" s="48">
        <f>IF(OR($D9="",$C9=""),"",MAX(0,$C9*(1+E$6/1200*MAX(0,MIN(EOMONTH(E$7,0),'Invoice Register'!$B$5)-MAX($D9,E$7-1))/DAY(EOMONTH(E$7,0)))-(IF(AND('Invoice Register'!$G8&lt;&gt;"",'Invoice Register'!$G8&gt;=E$7,'Invoice Register'!$G8&lt;=MIN(EOMONTH(E$7,0),'Invoice Register'!$B$5)),IF('Invoice Register'!$H8="",0,'Invoice Register'!$H8),0)+IF(AND('Invoice Register'!$I8&lt;&gt;"",'Invoice Register'!$I8&gt;=E$7,'Invoice Register'!$I8&lt;=MIN(EOMONTH(E$7,0),'Invoice Register'!$B$5)),IF('Invoice Register'!$J8="",0,'Invoice Register'!$J8),0))))</f>
        <v/>
      </c>
      <c r="F9" s="48">
        <f>IF(OR($D9="",$C9=""),"",MAX(0,E9*(1+F$6/1200*MAX(0,MIN(EOMONTH(F$7,0),'Invoice Register'!$B$5)-MAX($D9,F$7-1))/DAY(EOMONTH(F$7,0)))-(IF(AND('Invoice Register'!$G8&lt;&gt;"",'Invoice Register'!$G8&gt;=F$7,'Invoice Register'!$G8&lt;=MIN(EOMONTH(F$7,0),'Invoice Register'!$B$5)),IF('Invoice Register'!$H8="",0,'Invoice Register'!$H8),0)+IF(AND('Invoice Register'!$I8&lt;&gt;"",'Invoice Register'!$I8&gt;=F$7,'Invoice Register'!$I8&lt;=MIN(EOMONTH(F$7,0),'Invoice Register'!$B$5)),IF('Invoice Register'!$J8="",0,'Invoice Register'!$J8),0))))</f>
        <v/>
      </c>
      <c r="G9" s="48">
        <f>IF(OR($D9="",$C9=""),"",MAX(0,F9*(1+G$6/1200*MAX(0,MIN(EOMONTH(G$7,0),'Invoice Register'!$B$5)-MAX($D9,G$7-1))/DAY(EOMONTH(G$7,0)))-(IF(AND('Invoice Register'!$G8&lt;&gt;"",'Invoice Register'!$G8&gt;=G$7,'Invoice Register'!$G8&lt;=MIN(EOMONTH(G$7,0),'Invoice Register'!$B$5)),IF('Invoice Register'!$H8="",0,'Invoice Register'!$H8),0)+IF(AND('Invoice Register'!$I8&lt;&gt;"",'Invoice Register'!$I8&gt;=G$7,'Invoice Register'!$I8&lt;=MIN(EOMONTH(G$7,0),'Invoice Register'!$B$5)),IF('Invoice Register'!$J8="",0,'Invoice Register'!$J8),0))))</f>
        <v/>
      </c>
      <c r="H9" s="48">
        <f>IF(OR($D9="",$C9=""),"",MAX(0,G9*(1+H$6/1200*MAX(0,MIN(EOMONTH(H$7,0),'Invoice Register'!$B$5)-MAX($D9,H$7-1))/DAY(EOMONTH(H$7,0)))-(IF(AND('Invoice Register'!$G8&lt;&gt;"",'Invoice Register'!$G8&gt;=H$7,'Invoice Register'!$G8&lt;=MIN(EOMONTH(H$7,0),'Invoice Register'!$B$5)),IF('Invoice Register'!$H8="",0,'Invoice Register'!$H8),0)+IF(AND('Invoice Register'!$I8&lt;&gt;"",'Invoice Register'!$I8&gt;=H$7,'Invoice Register'!$I8&lt;=MIN(EOMONTH(H$7,0),'Invoice Register'!$B$5)),IF('Invoice Register'!$J8="",0,'Invoice Register'!$J8),0))))</f>
        <v/>
      </c>
      <c r="I9" s="48">
        <f>IF(OR($D9="",$C9=""),"",MAX(0,H9*(1+I$6/1200*MAX(0,MIN(EOMONTH(I$7,0),'Invoice Register'!$B$5)-MAX($D9,I$7-1))/DAY(EOMONTH(I$7,0)))-(IF(AND('Invoice Register'!$G8&lt;&gt;"",'Invoice Register'!$G8&gt;=I$7,'Invoice Register'!$G8&lt;=MIN(EOMONTH(I$7,0),'Invoice Register'!$B$5)),IF('Invoice Register'!$H8="",0,'Invoice Register'!$H8),0)+IF(AND('Invoice Register'!$I8&lt;&gt;"",'Invoice Register'!$I8&gt;=I$7,'Invoice Register'!$I8&lt;=MIN(EOMONTH(I$7,0),'Invoice Register'!$B$5)),IF('Invoice Register'!$J8="",0,'Invoice Register'!$J8),0))))</f>
        <v/>
      </c>
      <c r="J9" s="48">
        <f>IF(OR($D9="",$C9=""),"",MAX(0,I9*(1+J$6/1200*MAX(0,MIN(EOMONTH(J$7,0),'Invoice Register'!$B$5)-MAX($D9,J$7-1))/DAY(EOMONTH(J$7,0)))-(IF(AND('Invoice Register'!$G8&lt;&gt;"",'Invoice Register'!$G8&gt;=J$7,'Invoice Register'!$G8&lt;=MIN(EOMONTH(J$7,0),'Invoice Register'!$B$5)),IF('Invoice Register'!$H8="",0,'Invoice Register'!$H8),0)+IF(AND('Invoice Register'!$I8&lt;&gt;"",'Invoice Register'!$I8&gt;=J$7,'Invoice Register'!$I8&lt;=MIN(EOMONTH(J$7,0),'Invoice Register'!$B$5)),IF('Invoice Register'!$J8="",0,'Invoice Register'!$J8),0))))</f>
        <v/>
      </c>
      <c r="K9" s="48">
        <f>IF(OR($D9="",$C9=""),"",MAX(0,J9*(1+K$6/1200*MAX(0,MIN(EOMONTH(K$7,0),'Invoice Register'!$B$5)-MAX($D9,K$7-1))/DAY(EOMONTH(K$7,0)))-(IF(AND('Invoice Register'!$G8&lt;&gt;"",'Invoice Register'!$G8&gt;=K$7,'Invoice Register'!$G8&lt;=MIN(EOMONTH(K$7,0),'Invoice Register'!$B$5)),IF('Invoice Register'!$H8="",0,'Invoice Register'!$H8),0)+IF(AND('Invoice Register'!$I8&lt;&gt;"",'Invoice Register'!$I8&gt;=K$7,'Invoice Register'!$I8&lt;=MIN(EOMONTH(K$7,0),'Invoice Register'!$B$5)),IF('Invoice Register'!$J8="",0,'Invoice Register'!$J8),0))))</f>
        <v/>
      </c>
      <c r="L9" s="48">
        <f>IF(OR($D9="",$C9=""),"",MAX(0,K9*(1+L$6/1200*MAX(0,MIN(EOMONTH(L$7,0),'Invoice Register'!$B$5)-MAX($D9,L$7-1))/DAY(EOMONTH(L$7,0)))-(IF(AND('Invoice Register'!$G8&lt;&gt;"",'Invoice Register'!$G8&gt;=L$7,'Invoice Register'!$G8&lt;=MIN(EOMONTH(L$7,0),'Invoice Register'!$B$5)),IF('Invoice Register'!$H8="",0,'Invoice Register'!$H8),0)+IF(AND('Invoice Register'!$I8&lt;&gt;"",'Invoice Register'!$I8&gt;=L$7,'Invoice Register'!$I8&lt;=MIN(EOMONTH(L$7,0),'Invoice Register'!$B$5)),IF('Invoice Register'!$J8="",0,'Invoice Register'!$J8),0))))</f>
        <v/>
      </c>
      <c r="M9" s="48">
        <f>IF(OR($D9="",$C9=""),"",MAX(0,L9*(1+M$6/1200*MAX(0,MIN(EOMONTH(M$7,0),'Invoice Register'!$B$5)-MAX($D9,M$7-1))/DAY(EOMONTH(M$7,0)))-(IF(AND('Invoice Register'!$G8&lt;&gt;"",'Invoice Register'!$G8&gt;=M$7,'Invoice Register'!$G8&lt;=MIN(EOMONTH(M$7,0),'Invoice Register'!$B$5)),IF('Invoice Register'!$H8="",0,'Invoice Register'!$H8),0)+IF(AND('Invoice Register'!$I8&lt;&gt;"",'Invoice Register'!$I8&gt;=M$7,'Invoice Register'!$I8&lt;=MIN(EOMONTH(M$7,0),'Invoice Register'!$B$5)),IF('Invoice Register'!$J8="",0,'Invoice Register'!$J8),0))))</f>
        <v/>
      </c>
      <c r="N9" s="48">
        <f>IF(OR($D9="",$C9=""),"",MAX(0,M9*(1+N$6/1200*MAX(0,MIN(EOMONTH(N$7,0),'Invoice Register'!$B$5)-MAX($D9,N$7-1))/DAY(EOMONTH(N$7,0)))-(IF(AND('Invoice Register'!$G8&lt;&gt;"",'Invoice Register'!$G8&gt;=N$7,'Invoice Register'!$G8&lt;=MIN(EOMONTH(N$7,0),'Invoice Register'!$B$5)),IF('Invoice Register'!$H8="",0,'Invoice Register'!$H8),0)+IF(AND('Invoice Register'!$I8&lt;&gt;"",'Invoice Register'!$I8&gt;=N$7,'Invoice Register'!$I8&lt;=MIN(EOMONTH(N$7,0),'Invoice Register'!$B$5)),IF('Invoice Register'!$J8="",0,'Invoice Register'!$J8),0))))</f>
        <v/>
      </c>
      <c r="O9" s="48">
        <f>IF(OR($D9="",$C9=""),"",MAX(0,N9*(1+O$6/1200*MAX(0,MIN(EOMONTH(O$7,0),'Invoice Register'!$B$5)-MAX($D9,O$7-1))/DAY(EOMONTH(O$7,0)))-(IF(AND('Invoice Register'!$G8&lt;&gt;"",'Invoice Register'!$G8&gt;=O$7,'Invoice Register'!$G8&lt;=MIN(EOMONTH(O$7,0),'Invoice Register'!$B$5)),IF('Invoice Register'!$H8="",0,'Invoice Register'!$H8),0)+IF(AND('Invoice Register'!$I8&lt;&gt;"",'Invoice Register'!$I8&gt;=O$7,'Invoice Register'!$I8&lt;=MIN(EOMONTH(O$7,0),'Invoice Register'!$B$5)),IF('Invoice Register'!$J8="",0,'Invoice Register'!$J8),0))))</f>
        <v/>
      </c>
      <c r="P9" s="48">
        <f>IF(OR($D9="",$C9=""),"",MAX(0,O9*(1+P$6/1200*MAX(0,MIN(EOMONTH(P$7,0),'Invoice Register'!$B$5)-MAX($D9,P$7-1))/DAY(EOMONTH(P$7,0)))-(IF(AND('Invoice Register'!$G8&lt;&gt;"",'Invoice Register'!$G8&gt;=P$7,'Invoice Register'!$G8&lt;=MIN(EOMONTH(P$7,0),'Invoice Register'!$B$5)),IF('Invoice Register'!$H8="",0,'Invoice Register'!$H8),0)+IF(AND('Invoice Register'!$I8&lt;&gt;"",'Invoice Register'!$I8&gt;=P$7,'Invoice Register'!$I8&lt;=MIN(EOMONTH(P$7,0),'Invoice Register'!$B$5)),IF('Invoice Register'!$J8="",0,'Invoice Register'!$J8),0))))</f>
        <v/>
      </c>
      <c r="Q9" s="48">
        <f>IF(OR($D9="",$C9=""),"",MAX(0,P9*(1+Q$6/1200*MAX(0,MIN(EOMONTH(Q$7,0),'Invoice Register'!$B$5)-MAX($D9,Q$7-1))/DAY(EOMONTH(Q$7,0)))-(IF(AND('Invoice Register'!$G8&lt;&gt;"",'Invoice Register'!$G8&gt;=Q$7,'Invoice Register'!$G8&lt;=MIN(EOMONTH(Q$7,0),'Invoice Register'!$B$5)),IF('Invoice Register'!$H8="",0,'Invoice Register'!$H8),0)+IF(AND('Invoice Register'!$I8&lt;&gt;"",'Invoice Register'!$I8&gt;=Q$7,'Invoice Register'!$I8&lt;=MIN(EOMONTH(Q$7,0),'Invoice Register'!$B$5)),IF('Invoice Register'!$J8="",0,'Invoice Register'!$J8),0))))</f>
        <v/>
      </c>
      <c r="R9" s="48">
        <f>IF(OR($D9="",$C9=""),"",MAX(0,Q9*(1+R$6/1200*MAX(0,MIN(EOMONTH(R$7,0),'Invoice Register'!$B$5)-MAX($D9,R$7-1))/DAY(EOMONTH(R$7,0)))-(IF(AND('Invoice Register'!$G8&lt;&gt;"",'Invoice Register'!$G8&gt;=R$7,'Invoice Register'!$G8&lt;=MIN(EOMONTH(R$7,0),'Invoice Register'!$B$5)),IF('Invoice Register'!$H8="",0,'Invoice Register'!$H8),0)+IF(AND('Invoice Register'!$I8&lt;&gt;"",'Invoice Register'!$I8&gt;=R$7,'Invoice Register'!$I8&lt;=MIN(EOMONTH(R$7,0),'Invoice Register'!$B$5)),IF('Invoice Register'!$J8="",0,'Invoice Register'!$J8),0))))</f>
        <v/>
      </c>
      <c r="S9" s="48">
        <f>IF(OR($D9="",$C9=""),"",MAX(0,R9*(1+S$6/1200*MAX(0,MIN(EOMONTH(S$7,0),'Invoice Register'!$B$5)-MAX($D9,S$7-1))/DAY(EOMONTH(S$7,0)))-(IF(AND('Invoice Register'!$G8&lt;&gt;"",'Invoice Register'!$G8&gt;=S$7,'Invoice Register'!$G8&lt;=MIN(EOMONTH(S$7,0),'Invoice Register'!$B$5)),IF('Invoice Register'!$H8="",0,'Invoice Register'!$H8),0)+IF(AND('Invoice Register'!$I8&lt;&gt;"",'Invoice Register'!$I8&gt;=S$7,'Invoice Register'!$I8&lt;=MIN(EOMONTH(S$7,0),'Invoice Register'!$B$5)),IF('Invoice Register'!$J8="",0,'Invoice Register'!$J8),0))))</f>
        <v/>
      </c>
      <c r="T9" s="48">
        <f>IF(OR($D9="",$C9=""),"",MAX(0,S9*(1+T$6/1200*MAX(0,MIN(EOMONTH(T$7,0),'Invoice Register'!$B$5)-MAX($D9,T$7-1))/DAY(EOMONTH(T$7,0)))-(IF(AND('Invoice Register'!$G8&lt;&gt;"",'Invoice Register'!$G8&gt;=T$7,'Invoice Register'!$G8&lt;=MIN(EOMONTH(T$7,0),'Invoice Register'!$B$5)),IF('Invoice Register'!$H8="",0,'Invoice Register'!$H8),0)+IF(AND('Invoice Register'!$I8&lt;&gt;"",'Invoice Register'!$I8&gt;=T$7,'Invoice Register'!$I8&lt;=MIN(EOMONTH(T$7,0),'Invoice Register'!$B$5)),IF('Invoice Register'!$J8="",0,'Invoice Register'!$J8),0))))</f>
        <v/>
      </c>
      <c r="U9" s="48">
        <f>IF(OR($D9="",$C9=""),"",MAX(0,T9*(1+U$6/1200*MAX(0,MIN(EOMONTH(U$7,0),'Invoice Register'!$B$5)-MAX($D9,U$7-1))/DAY(EOMONTH(U$7,0)))-(IF(AND('Invoice Register'!$G8&lt;&gt;"",'Invoice Register'!$G8&gt;=U$7,'Invoice Register'!$G8&lt;=MIN(EOMONTH(U$7,0),'Invoice Register'!$B$5)),IF('Invoice Register'!$H8="",0,'Invoice Register'!$H8),0)+IF(AND('Invoice Register'!$I8&lt;&gt;"",'Invoice Register'!$I8&gt;=U$7,'Invoice Register'!$I8&lt;=MIN(EOMONTH(U$7,0),'Invoice Register'!$B$5)),IF('Invoice Register'!$J8="",0,'Invoice Register'!$J8),0))))</f>
        <v/>
      </c>
      <c r="V9" s="48">
        <f>IF(OR($D9="",$C9=""),"",MAX(0,U9*(1+V$6/1200*MAX(0,MIN(EOMONTH(V$7,0),'Invoice Register'!$B$5)-MAX($D9,V$7-1))/DAY(EOMONTH(V$7,0)))-(IF(AND('Invoice Register'!$G8&lt;&gt;"",'Invoice Register'!$G8&gt;=V$7,'Invoice Register'!$G8&lt;=MIN(EOMONTH(V$7,0),'Invoice Register'!$B$5)),IF('Invoice Register'!$H8="",0,'Invoice Register'!$H8),0)+IF(AND('Invoice Register'!$I8&lt;&gt;"",'Invoice Register'!$I8&gt;=V$7,'Invoice Register'!$I8&lt;=MIN(EOMONTH(V$7,0),'Invoice Register'!$B$5)),IF('Invoice Register'!$J8="",0,'Invoice Register'!$J8),0))))</f>
        <v/>
      </c>
      <c r="W9" s="48">
        <f>IF(OR($D9="",$C9=""),"",MAX(0,V9*(1+W$6/1200*MAX(0,MIN(EOMONTH(W$7,0),'Invoice Register'!$B$5)-MAX($D9,W$7-1))/DAY(EOMONTH(W$7,0)))-(IF(AND('Invoice Register'!$G8&lt;&gt;"",'Invoice Register'!$G8&gt;=W$7,'Invoice Register'!$G8&lt;=MIN(EOMONTH(W$7,0),'Invoice Register'!$B$5)),IF('Invoice Register'!$H8="",0,'Invoice Register'!$H8),0)+IF(AND('Invoice Register'!$I8&lt;&gt;"",'Invoice Register'!$I8&gt;=W$7,'Invoice Register'!$I8&lt;=MIN(EOMONTH(W$7,0),'Invoice Register'!$B$5)),IF('Invoice Register'!$J8="",0,'Invoice Register'!$J8),0))))</f>
        <v/>
      </c>
      <c r="X9" s="48">
        <f>IF(OR($D9="",$C9=""),"",MAX(0,W9*(1+X$6/1200*MAX(0,MIN(EOMONTH(X$7,0),'Invoice Register'!$B$5)-MAX($D9,X$7-1))/DAY(EOMONTH(X$7,0)))-(IF(AND('Invoice Register'!$G8&lt;&gt;"",'Invoice Register'!$G8&gt;=X$7,'Invoice Register'!$G8&lt;=MIN(EOMONTH(X$7,0),'Invoice Register'!$B$5)),IF('Invoice Register'!$H8="",0,'Invoice Register'!$H8),0)+IF(AND('Invoice Register'!$I8&lt;&gt;"",'Invoice Register'!$I8&gt;=X$7,'Invoice Register'!$I8&lt;=MIN(EOMONTH(X$7,0),'Invoice Register'!$B$5)),IF('Invoice Register'!$J8="",0,'Invoice Register'!$J8),0))))</f>
        <v/>
      </c>
      <c r="Y9" s="48">
        <f>IF(OR($D9="",$C9=""),"",MAX(0,X9*(1+Y$6/1200*MAX(0,MIN(EOMONTH(Y$7,0),'Invoice Register'!$B$5)-MAX($D9,Y$7-1))/DAY(EOMONTH(Y$7,0)))-(IF(AND('Invoice Register'!$G8&lt;&gt;"",'Invoice Register'!$G8&gt;=Y$7,'Invoice Register'!$G8&lt;=MIN(EOMONTH(Y$7,0),'Invoice Register'!$B$5)),IF('Invoice Register'!$H8="",0,'Invoice Register'!$H8),0)+IF(AND('Invoice Register'!$I8&lt;&gt;"",'Invoice Register'!$I8&gt;=Y$7,'Invoice Register'!$I8&lt;=MIN(EOMONTH(Y$7,0),'Invoice Register'!$B$5)),IF('Invoice Register'!$J8="",0,'Invoice Register'!$J8),0))))</f>
        <v/>
      </c>
      <c r="Z9" s="48">
        <f>IF(OR($D9="",$C9=""),"",MAX(0,Y9*(1+Z$6/1200*MAX(0,MIN(EOMONTH(Z$7,0),'Invoice Register'!$B$5)-MAX($D9,Z$7-1))/DAY(EOMONTH(Z$7,0)))-(IF(AND('Invoice Register'!$G8&lt;&gt;"",'Invoice Register'!$G8&gt;=Z$7,'Invoice Register'!$G8&lt;=MIN(EOMONTH(Z$7,0),'Invoice Register'!$B$5)),IF('Invoice Register'!$H8="",0,'Invoice Register'!$H8),0)+IF(AND('Invoice Register'!$I8&lt;&gt;"",'Invoice Register'!$I8&gt;=Z$7,'Invoice Register'!$I8&lt;=MIN(EOMONTH(Z$7,0),'Invoice Register'!$B$5)),IF('Invoice Register'!$J8="",0,'Invoice Register'!$J8),0))))</f>
        <v/>
      </c>
      <c r="AA9" s="48">
        <f>IF(OR($D9="",$C9=""),"",MAX(0,Z9*(1+AA$6/1200*MAX(0,MIN(EOMONTH(AA$7,0),'Invoice Register'!$B$5)-MAX($D9,AA$7-1))/DAY(EOMONTH(AA$7,0)))-(IF(AND('Invoice Register'!$G8&lt;&gt;"",'Invoice Register'!$G8&gt;=AA$7,'Invoice Register'!$G8&lt;=MIN(EOMONTH(AA$7,0),'Invoice Register'!$B$5)),IF('Invoice Register'!$H8="",0,'Invoice Register'!$H8),0)+IF(AND('Invoice Register'!$I8&lt;&gt;"",'Invoice Register'!$I8&gt;=AA$7,'Invoice Register'!$I8&lt;=MIN(EOMONTH(AA$7,0),'Invoice Register'!$B$5)),IF('Invoice Register'!$J8="",0,'Invoice Register'!$J8),0))))</f>
        <v/>
      </c>
      <c r="AB9" s="48">
        <f>IF(OR($D9="",$C9=""),"",MAX(0,AA9*(1+AB$6/1200*MAX(0,MIN(EOMONTH(AB$7,0),'Invoice Register'!$B$5)-MAX($D9,AB$7-1))/DAY(EOMONTH(AB$7,0)))-(IF(AND('Invoice Register'!$G8&lt;&gt;"",'Invoice Register'!$G8&gt;=AB$7,'Invoice Register'!$G8&lt;=MIN(EOMONTH(AB$7,0),'Invoice Register'!$B$5)),IF('Invoice Register'!$H8="",0,'Invoice Register'!$H8),0)+IF(AND('Invoice Register'!$I8&lt;&gt;"",'Invoice Register'!$I8&gt;=AB$7,'Invoice Register'!$I8&lt;=MIN(EOMONTH(AB$7,0),'Invoice Register'!$B$5)),IF('Invoice Register'!$J8="",0,'Invoice Register'!$J8),0))))</f>
        <v/>
      </c>
      <c r="AC9" s="49">
        <f>IF(OR($D9="",$C9=""),"",ROUND(AB9+(IF(AND('Invoice Register'!$G8&lt;&gt;"",'Invoice Register'!$G8&lt;='Invoice Register'!$B$5),IF('Invoice Register'!$H8="",0,'Invoice Register'!$H8),0)+IF(AND('Invoice Register'!$I8&lt;&gt;"",'Invoice Register'!$I8&lt;='Invoice Register'!$B$5),IF('Invoice Register'!$J8="",0,'Invoice Register'!$J8),0))-$C9,2))</f>
        <v/>
      </c>
    </row>
    <row r="10" ht="15" customHeight="1" s="29">
      <c r="A10" s="46">
        <f>'Invoice Register'!A9</f>
        <v/>
      </c>
      <c r="B10" s="46">
        <f>'Invoice Register'!B9</f>
        <v/>
      </c>
      <c r="C10" s="46">
        <f>'Invoice Register'!E9</f>
        <v/>
      </c>
      <c r="D10" s="47">
        <f>'Invoice Register'!K9</f>
        <v/>
      </c>
      <c r="E10" s="48">
        <f>IF(OR($D10="",$C10=""),"",MAX(0,$C10*(1+E$6/1200*MAX(0,MIN(EOMONTH(E$7,0),'Invoice Register'!$B$5)-MAX($D10,E$7-1))/DAY(EOMONTH(E$7,0)))-(IF(AND('Invoice Register'!$G9&lt;&gt;"",'Invoice Register'!$G9&gt;=E$7,'Invoice Register'!$G9&lt;=MIN(EOMONTH(E$7,0),'Invoice Register'!$B$5)),IF('Invoice Register'!$H9="",0,'Invoice Register'!$H9),0)+IF(AND('Invoice Register'!$I9&lt;&gt;"",'Invoice Register'!$I9&gt;=E$7,'Invoice Register'!$I9&lt;=MIN(EOMONTH(E$7,0),'Invoice Register'!$B$5)),IF('Invoice Register'!$J9="",0,'Invoice Register'!$J9),0))))</f>
        <v/>
      </c>
      <c r="F10" s="48">
        <f>IF(OR($D10="",$C10=""),"",MAX(0,E10*(1+F$6/1200*MAX(0,MIN(EOMONTH(F$7,0),'Invoice Register'!$B$5)-MAX($D10,F$7-1))/DAY(EOMONTH(F$7,0)))-(IF(AND('Invoice Register'!$G9&lt;&gt;"",'Invoice Register'!$G9&gt;=F$7,'Invoice Register'!$G9&lt;=MIN(EOMONTH(F$7,0),'Invoice Register'!$B$5)),IF('Invoice Register'!$H9="",0,'Invoice Register'!$H9),0)+IF(AND('Invoice Register'!$I9&lt;&gt;"",'Invoice Register'!$I9&gt;=F$7,'Invoice Register'!$I9&lt;=MIN(EOMONTH(F$7,0),'Invoice Register'!$B$5)),IF('Invoice Register'!$J9="",0,'Invoice Register'!$J9),0))))</f>
        <v/>
      </c>
      <c r="G10" s="48">
        <f>IF(OR($D10="",$C10=""),"",MAX(0,F10*(1+G$6/1200*MAX(0,MIN(EOMONTH(G$7,0),'Invoice Register'!$B$5)-MAX($D10,G$7-1))/DAY(EOMONTH(G$7,0)))-(IF(AND('Invoice Register'!$G9&lt;&gt;"",'Invoice Register'!$G9&gt;=G$7,'Invoice Register'!$G9&lt;=MIN(EOMONTH(G$7,0),'Invoice Register'!$B$5)),IF('Invoice Register'!$H9="",0,'Invoice Register'!$H9),0)+IF(AND('Invoice Register'!$I9&lt;&gt;"",'Invoice Register'!$I9&gt;=G$7,'Invoice Register'!$I9&lt;=MIN(EOMONTH(G$7,0),'Invoice Register'!$B$5)),IF('Invoice Register'!$J9="",0,'Invoice Register'!$J9),0))))</f>
        <v/>
      </c>
      <c r="H10" s="48">
        <f>IF(OR($D10="",$C10=""),"",MAX(0,G10*(1+H$6/1200*MAX(0,MIN(EOMONTH(H$7,0),'Invoice Register'!$B$5)-MAX($D10,H$7-1))/DAY(EOMONTH(H$7,0)))-(IF(AND('Invoice Register'!$G9&lt;&gt;"",'Invoice Register'!$G9&gt;=H$7,'Invoice Register'!$G9&lt;=MIN(EOMONTH(H$7,0),'Invoice Register'!$B$5)),IF('Invoice Register'!$H9="",0,'Invoice Register'!$H9),0)+IF(AND('Invoice Register'!$I9&lt;&gt;"",'Invoice Register'!$I9&gt;=H$7,'Invoice Register'!$I9&lt;=MIN(EOMONTH(H$7,0),'Invoice Register'!$B$5)),IF('Invoice Register'!$J9="",0,'Invoice Register'!$J9),0))))</f>
        <v/>
      </c>
      <c r="I10" s="48">
        <f>IF(OR($D10="",$C10=""),"",MAX(0,H10*(1+I$6/1200*MAX(0,MIN(EOMONTH(I$7,0),'Invoice Register'!$B$5)-MAX($D10,I$7-1))/DAY(EOMONTH(I$7,0)))-(IF(AND('Invoice Register'!$G9&lt;&gt;"",'Invoice Register'!$G9&gt;=I$7,'Invoice Register'!$G9&lt;=MIN(EOMONTH(I$7,0),'Invoice Register'!$B$5)),IF('Invoice Register'!$H9="",0,'Invoice Register'!$H9),0)+IF(AND('Invoice Register'!$I9&lt;&gt;"",'Invoice Register'!$I9&gt;=I$7,'Invoice Register'!$I9&lt;=MIN(EOMONTH(I$7,0),'Invoice Register'!$B$5)),IF('Invoice Register'!$J9="",0,'Invoice Register'!$J9),0))))</f>
        <v/>
      </c>
      <c r="J10" s="48">
        <f>IF(OR($D10="",$C10=""),"",MAX(0,I10*(1+J$6/1200*MAX(0,MIN(EOMONTH(J$7,0),'Invoice Register'!$B$5)-MAX($D10,J$7-1))/DAY(EOMONTH(J$7,0)))-(IF(AND('Invoice Register'!$G9&lt;&gt;"",'Invoice Register'!$G9&gt;=J$7,'Invoice Register'!$G9&lt;=MIN(EOMONTH(J$7,0),'Invoice Register'!$B$5)),IF('Invoice Register'!$H9="",0,'Invoice Register'!$H9),0)+IF(AND('Invoice Register'!$I9&lt;&gt;"",'Invoice Register'!$I9&gt;=J$7,'Invoice Register'!$I9&lt;=MIN(EOMONTH(J$7,0),'Invoice Register'!$B$5)),IF('Invoice Register'!$J9="",0,'Invoice Register'!$J9),0))))</f>
        <v/>
      </c>
      <c r="K10" s="48">
        <f>IF(OR($D10="",$C10=""),"",MAX(0,J10*(1+K$6/1200*MAX(0,MIN(EOMONTH(K$7,0),'Invoice Register'!$B$5)-MAX($D10,K$7-1))/DAY(EOMONTH(K$7,0)))-(IF(AND('Invoice Register'!$G9&lt;&gt;"",'Invoice Register'!$G9&gt;=K$7,'Invoice Register'!$G9&lt;=MIN(EOMONTH(K$7,0),'Invoice Register'!$B$5)),IF('Invoice Register'!$H9="",0,'Invoice Register'!$H9),0)+IF(AND('Invoice Register'!$I9&lt;&gt;"",'Invoice Register'!$I9&gt;=K$7,'Invoice Register'!$I9&lt;=MIN(EOMONTH(K$7,0),'Invoice Register'!$B$5)),IF('Invoice Register'!$J9="",0,'Invoice Register'!$J9),0))))</f>
        <v/>
      </c>
      <c r="L10" s="48">
        <f>IF(OR($D10="",$C10=""),"",MAX(0,K10*(1+L$6/1200*MAX(0,MIN(EOMONTH(L$7,0),'Invoice Register'!$B$5)-MAX($D10,L$7-1))/DAY(EOMONTH(L$7,0)))-(IF(AND('Invoice Register'!$G9&lt;&gt;"",'Invoice Register'!$G9&gt;=L$7,'Invoice Register'!$G9&lt;=MIN(EOMONTH(L$7,0),'Invoice Register'!$B$5)),IF('Invoice Register'!$H9="",0,'Invoice Register'!$H9),0)+IF(AND('Invoice Register'!$I9&lt;&gt;"",'Invoice Register'!$I9&gt;=L$7,'Invoice Register'!$I9&lt;=MIN(EOMONTH(L$7,0),'Invoice Register'!$B$5)),IF('Invoice Register'!$J9="",0,'Invoice Register'!$J9),0))))</f>
        <v/>
      </c>
      <c r="M10" s="48">
        <f>IF(OR($D10="",$C10=""),"",MAX(0,L10*(1+M$6/1200*MAX(0,MIN(EOMONTH(M$7,0),'Invoice Register'!$B$5)-MAX($D10,M$7-1))/DAY(EOMONTH(M$7,0)))-(IF(AND('Invoice Register'!$G9&lt;&gt;"",'Invoice Register'!$G9&gt;=M$7,'Invoice Register'!$G9&lt;=MIN(EOMONTH(M$7,0),'Invoice Register'!$B$5)),IF('Invoice Register'!$H9="",0,'Invoice Register'!$H9),0)+IF(AND('Invoice Register'!$I9&lt;&gt;"",'Invoice Register'!$I9&gt;=M$7,'Invoice Register'!$I9&lt;=MIN(EOMONTH(M$7,0),'Invoice Register'!$B$5)),IF('Invoice Register'!$J9="",0,'Invoice Register'!$J9),0))))</f>
        <v/>
      </c>
      <c r="N10" s="48">
        <f>IF(OR($D10="",$C10=""),"",MAX(0,M10*(1+N$6/1200*MAX(0,MIN(EOMONTH(N$7,0),'Invoice Register'!$B$5)-MAX($D10,N$7-1))/DAY(EOMONTH(N$7,0)))-(IF(AND('Invoice Register'!$G9&lt;&gt;"",'Invoice Register'!$G9&gt;=N$7,'Invoice Register'!$G9&lt;=MIN(EOMONTH(N$7,0),'Invoice Register'!$B$5)),IF('Invoice Register'!$H9="",0,'Invoice Register'!$H9),0)+IF(AND('Invoice Register'!$I9&lt;&gt;"",'Invoice Register'!$I9&gt;=N$7,'Invoice Register'!$I9&lt;=MIN(EOMONTH(N$7,0),'Invoice Register'!$B$5)),IF('Invoice Register'!$J9="",0,'Invoice Register'!$J9),0))))</f>
        <v/>
      </c>
      <c r="O10" s="48">
        <f>IF(OR($D10="",$C10=""),"",MAX(0,N10*(1+O$6/1200*MAX(0,MIN(EOMONTH(O$7,0),'Invoice Register'!$B$5)-MAX($D10,O$7-1))/DAY(EOMONTH(O$7,0)))-(IF(AND('Invoice Register'!$G9&lt;&gt;"",'Invoice Register'!$G9&gt;=O$7,'Invoice Register'!$G9&lt;=MIN(EOMONTH(O$7,0),'Invoice Register'!$B$5)),IF('Invoice Register'!$H9="",0,'Invoice Register'!$H9),0)+IF(AND('Invoice Register'!$I9&lt;&gt;"",'Invoice Register'!$I9&gt;=O$7,'Invoice Register'!$I9&lt;=MIN(EOMONTH(O$7,0),'Invoice Register'!$B$5)),IF('Invoice Register'!$J9="",0,'Invoice Register'!$J9),0))))</f>
        <v/>
      </c>
      <c r="P10" s="48">
        <f>IF(OR($D10="",$C10=""),"",MAX(0,O10*(1+P$6/1200*MAX(0,MIN(EOMONTH(P$7,0),'Invoice Register'!$B$5)-MAX($D10,P$7-1))/DAY(EOMONTH(P$7,0)))-(IF(AND('Invoice Register'!$G9&lt;&gt;"",'Invoice Register'!$G9&gt;=P$7,'Invoice Register'!$G9&lt;=MIN(EOMONTH(P$7,0),'Invoice Register'!$B$5)),IF('Invoice Register'!$H9="",0,'Invoice Register'!$H9),0)+IF(AND('Invoice Register'!$I9&lt;&gt;"",'Invoice Register'!$I9&gt;=P$7,'Invoice Register'!$I9&lt;=MIN(EOMONTH(P$7,0),'Invoice Register'!$B$5)),IF('Invoice Register'!$J9="",0,'Invoice Register'!$J9),0))))</f>
        <v/>
      </c>
      <c r="Q10" s="48">
        <f>IF(OR($D10="",$C10=""),"",MAX(0,P10*(1+Q$6/1200*MAX(0,MIN(EOMONTH(Q$7,0),'Invoice Register'!$B$5)-MAX($D10,Q$7-1))/DAY(EOMONTH(Q$7,0)))-(IF(AND('Invoice Register'!$G9&lt;&gt;"",'Invoice Register'!$G9&gt;=Q$7,'Invoice Register'!$G9&lt;=MIN(EOMONTH(Q$7,0),'Invoice Register'!$B$5)),IF('Invoice Register'!$H9="",0,'Invoice Register'!$H9),0)+IF(AND('Invoice Register'!$I9&lt;&gt;"",'Invoice Register'!$I9&gt;=Q$7,'Invoice Register'!$I9&lt;=MIN(EOMONTH(Q$7,0),'Invoice Register'!$B$5)),IF('Invoice Register'!$J9="",0,'Invoice Register'!$J9),0))))</f>
        <v/>
      </c>
      <c r="R10" s="48">
        <f>IF(OR($D10="",$C10=""),"",MAX(0,Q10*(1+R$6/1200*MAX(0,MIN(EOMONTH(R$7,0),'Invoice Register'!$B$5)-MAX($D10,R$7-1))/DAY(EOMONTH(R$7,0)))-(IF(AND('Invoice Register'!$G9&lt;&gt;"",'Invoice Register'!$G9&gt;=R$7,'Invoice Register'!$G9&lt;=MIN(EOMONTH(R$7,0),'Invoice Register'!$B$5)),IF('Invoice Register'!$H9="",0,'Invoice Register'!$H9),0)+IF(AND('Invoice Register'!$I9&lt;&gt;"",'Invoice Register'!$I9&gt;=R$7,'Invoice Register'!$I9&lt;=MIN(EOMONTH(R$7,0),'Invoice Register'!$B$5)),IF('Invoice Register'!$J9="",0,'Invoice Register'!$J9),0))))</f>
        <v/>
      </c>
      <c r="S10" s="48">
        <f>IF(OR($D10="",$C10=""),"",MAX(0,R10*(1+S$6/1200*MAX(0,MIN(EOMONTH(S$7,0),'Invoice Register'!$B$5)-MAX($D10,S$7-1))/DAY(EOMONTH(S$7,0)))-(IF(AND('Invoice Register'!$G9&lt;&gt;"",'Invoice Register'!$G9&gt;=S$7,'Invoice Register'!$G9&lt;=MIN(EOMONTH(S$7,0),'Invoice Register'!$B$5)),IF('Invoice Register'!$H9="",0,'Invoice Register'!$H9),0)+IF(AND('Invoice Register'!$I9&lt;&gt;"",'Invoice Register'!$I9&gt;=S$7,'Invoice Register'!$I9&lt;=MIN(EOMONTH(S$7,0),'Invoice Register'!$B$5)),IF('Invoice Register'!$J9="",0,'Invoice Register'!$J9),0))))</f>
        <v/>
      </c>
      <c r="T10" s="48">
        <f>IF(OR($D10="",$C10=""),"",MAX(0,S10*(1+T$6/1200*MAX(0,MIN(EOMONTH(T$7,0),'Invoice Register'!$B$5)-MAX($D10,T$7-1))/DAY(EOMONTH(T$7,0)))-(IF(AND('Invoice Register'!$G9&lt;&gt;"",'Invoice Register'!$G9&gt;=T$7,'Invoice Register'!$G9&lt;=MIN(EOMONTH(T$7,0),'Invoice Register'!$B$5)),IF('Invoice Register'!$H9="",0,'Invoice Register'!$H9),0)+IF(AND('Invoice Register'!$I9&lt;&gt;"",'Invoice Register'!$I9&gt;=T$7,'Invoice Register'!$I9&lt;=MIN(EOMONTH(T$7,0),'Invoice Register'!$B$5)),IF('Invoice Register'!$J9="",0,'Invoice Register'!$J9),0))))</f>
        <v/>
      </c>
      <c r="U10" s="48">
        <f>IF(OR($D10="",$C10=""),"",MAX(0,T10*(1+U$6/1200*MAX(0,MIN(EOMONTH(U$7,0),'Invoice Register'!$B$5)-MAX($D10,U$7-1))/DAY(EOMONTH(U$7,0)))-(IF(AND('Invoice Register'!$G9&lt;&gt;"",'Invoice Register'!$G9&gt;=U$7,'Invoice Register'!$G9&lt;=MIN(EOMONTH(U$7,0),'Invoice Register'!$B$5)),IF('Invoice Register'!$H9="",0,'Invoice Register'!$H9),0)+IF(AND('Invoice Register'!$I9&lt;&gt;"",'Invoice Register'!$I9&gt;=U$7,'Invoice Register'!$I9&lt;=MIN(EOMONTH(U$7,0),'Invoice Register'!$B$5)),IF('Invoice Register'!$J9="",0,'Invoice Register'!$J9),0))))</f>
        <v/>
      </c>
      <c r="V10" s="48">
        <f>IF(OR($D10="",$C10=""),"",MAX(0,U10*(1+V$6/1200*MAX(0,MIN(EOMONTH(V$7,0),'Invoice Register'!$B$5)-MAX($D10,V$7-1))/DAY(EOMONTH(V$7,0)))-(IF(AND('Invoice Register'!$G9&lt;&gt;"",'Invoice Register'!$G9&gt;=V$7,'Invoice Register'!$G9&lt;=MIN(EOMONTH(V$7,0),'Invoice Register'!$B$5)),IF('Invoice Register'!$H9="",0,'Invoice Register'!$H9),0)+IF(AND('Invoice Register'!$I9&lt;&gt;"",'Invoice Register'!$I9&gt;=V$7,'Invoice Register'!$I9&lt;=MIN(EOMONTH(V$7,0),'Invoice Register'!$B$5)),IF('Invoice Register'!$J9="",0,'Invoice Register'!$J9),0))))</f>
        <v/>
      </c>
      <c r="W10" s="48">
        <f>IF(OR($D10="",$C10=""),"",MAX(0,V10*(1+W$6/1200*MAX(0,MIN(EOMONTH(W$7,0),'Invoice Register'!$B$5)-MAX($D10,W$7-1))/DAY(EOMONTH(W$7,0)))-(IF(AND('Invoice Register'!$G9&lt;&gt;"",'Invoice Register'!$G9&gt;=W$7,'Invoice Register'!$G9&lt;=MIN(EOMONTH(W$7,0),'Invoice Register'!$B$5)),IF('Invoice Register'!$H9="",0,'Invoice Register'!$H9),0)+IF(AND('Invoice Register'!$I9&lt;&gt;"",'Invoice Register'!$I9&gt;=W$7,'Invoice Register'!$I9&lt;=MIN(EOMONTH(W$7,0),'Invoice Register'!$B$5)),IF('Invoice Register'!$J9="",0,'Invoice Register'!$J9),0))))</f>
        <v/>
      </c>
      <c r="X10" s="48">
        <f>IF(OR($D10="",$C10=""),"",MAX(0,W10*(1+X$6/1200*MAX(0,MIN(EOMONTH(X$7,0),'Invoice Register'!$B$5)-MAX($D10,X$7-1))/DAY(EOMONTH(X$7,0)))-(IF(AND('Invoice Register'!$G9&lt;&gt;"",'Invoice Register'!$G9&gt;=X$7,'Invoice Register'!$G9&lt;=MIN(EOMONTH(X$7,0),'Invoice Register'!$B$5)),IF('Invoice Register'!$H9="",0,'Invoice Register'!$H9),0)+IF(AND('Invoice Register'!$I9&lt;&gt;"",'Invoice Register'!$I9&gt;=X$7,'Invoice Register'!$I9&lt;=MIN(EOMONTH(X$7,0),'Invoice Register'!$B$5)),IF('Invoice Register'!$J9="",0,'Invoice Register'!$J9),0))))</f>
        <v/>
      </c>
      <c r="Y10" s="48">
        <f>IF(OR($D10="",$C10=""),"",MAX(0,X10*(1+Y$6/1200*MAX(0,MIN(EOMONTH(Y$7,0),'Invoice Register'!$B$5)-MAX($D10,Y$7-1))/DAY(EOMONTH(Y$7,0)))-(IF(AND('Invoice Register'!$G9&lt;&gt;"",'Invoice Register'!$G9&gt;=Y$7,'Invoice Register'!$G9&lt;=MIN(EOMONTH(Y$7,0),'Invoice Register'!$B$5)),IF('Invoice Register'!$H9="",0,'Invoice Register'!$H9),0)+IF(AND('Invoice Register'!$I9&lt;&gt;"",'Invoice Register'!$I9&gt;=Y$7,'Invoice Register'!$I9&lt;=MIN(EOMONTH(Y$7,0),'Invoice Register'!$B$5)),IF('Invoice Register'!$J9="",0,'Invoice Register'!$J9),0))))</f>
        <v/>
      </c>
      <c r="Z10" s="48">
        <f>IF(OR($D10="",$C10=""),"",MAX(0,Y10*(1+Z$6/1200*MAX(0,MIN(EOMONTH(Z$7,0),'Invoice Register'!$B$5)-MAX($D10,Z$7-1))/DAY(EOMONTH(Z$7,0)))-(IF(AND('Invoice Register'!$G9&lt;&gt;"",'Invoice Register'!$G9&gt;=Z$7,'Invoice Register'!$G9&lt;=MIN(EOMONTH(Z$7,0),'Invoice Register'!$B$5)),IF('Invoice Register'!$H9="",0,'Invoice Register'!$H9),0)+IF(AND('Invoice Register'!$I9&lt;&gt;"",'Invoice Register'!$I9&gt;=Z$7,'Invoice Register'!$I9&lt;=MIN(EOMONTH(Z$7,0),'Invoice Register'!$B$5)),IF('Invoice Register'!$J9="",0,'Invoice Register'!$J9),0))))</f>
        <v/>
      </c>
      <c r="AA10" s="48">
        <f>IF(OR($D10="",$C10=""),"",MAX(0,Z10*(1+AA$6/1200*MAX(0,MIN(EOMONTH(AA$7,0),'Invoice Register'!$B$5)-MAX($D10,AA$7-1))/DAY(EOMONTH(AA$7,0)))-(IF(AND('Invoice Register'!$G9&lt;&gt;"",'Invoice Register'!$G9&gt;=AA$7,'Invoice Register'!$G9&lt;=MIN(EOMONTH(AA$7,0),'Invoice Register'!$B$5)),IF('Invoice Register'!$H9="",0,'Invoice Register'!$H9),0)+IF(AND('Invoice Register'!$I9&lt;&gt;"",'Invoice Register'!$I9&gt;=AA$7,'Invoice Register'!$I9&lt;=MIN(EOMONTH(AA$7,0),'Invoice Register'!$B$5)),IF('Invoice Register'!$J9="",0,'Invoice Register'!$J9),0))))</f>
        <v/>
      </c>
      <c r="AB10" s="48">
        <f>IF(OR($D10="",$C10=""),"",MAX(0,AA10*(1+AB$6/1200*MAX(0,MIN(EOMONTH(AB$7,0),'Invoice Register'!$B$5)-MAX($D10,AB$7-1))/DAY(EOMONTH(AB$7,0)))-(IF(AND('Invoice Register'!$G9&lt;&gt;"",'Invoice Register'!$G9&gt;=AB$7,'Invoice Register'!$G9&lt;=MIN(EOMONTH(AB$7,0),'Invoice Register'!$B$5)),IF('Invoice Register'!$H9="",0,'Invoice Register'!$H9),0)+IF(AND('Invoice Register'!$I9&lt;&gt;"",'Invoice Register'!$I9&gt;=AB$7,'Invoice Register'!$I9&lt;=MIN(EOMONTH(AB$7,0),'Invoice Register'!$B$5)),IF('Invoice Register'!$J9="",0,'Invoice Register'!$J9),0))))</f>
        <v/>
      </c>
      <c r="AC10" s="49">
        <f>IF(OR($D10="",$C10=""),"",ROUND(AB10+(IF(AND('Invoice Register'!$G9&lt;&gt;"",'Invoice Register'!$G9&lt;='Invoice Register'!$B$5),IF('Invoice Register'!$H9="",0,'Invoice Register'!$H9),0)+IF(AND('Invoice Register'!$I9&lt;&gt;"",'Invoice Register'!$I9&lt;='Invoice Register'!$B$5),IF('Invoice Register'!$J9="",0,'Invoice Register'!$J9),0))-$C10,2))</f>
        <v/>
      </c>
    </row>
    <row r="11" ht="15" customHeight="1" s="29">
      <c r="A11" s="46">
        <f>'Invoice Register'!A10</f>
        <v/>
      </c>
      <c r="B11" s="46">
        <f>'Invoice Register'!B10</f>
        <v/>
      </c>
      <c r="C11" s="46">
        <f>'Invoice Register'!E10</f>
        <v/>
      </c>
      <c r="D11" s="47">
        <f>'Invoice Register'!K10</f>
        <v/>
      </c>
      <c r="E11" s="48">
        <f>IF(OR($D11="",$C11=""),"",MAX(0,$C11*(1+E$6/1200*MAX(0,MIN(EOMONTH(E$7,0),'Invoice Register'!$B$5)-MAX($D11,E$7-1))/DAY(EOMONTH(E$7,0)))-(IF(AND('Invoice Register'!$G10&lt;&gt;"",'Invoice Register'!$G10&gt;=E$7,'Invoice Register'!$G10&lt;=MIN(EOMONTH(E$7,0),'Invoice Register'!$B$5)),IF('Invoice Register'!$H10="",0,'Invoice Register'!$H10),0)+IF(AND('Invoice Register'!$I10&lt;&gt;"",'Invoice Register'!$I10&gt;=E$7,'Invoice Register'!$I10&lt;=MIN(EOMONTH(E$7,0),'Invoice Register'!$B$5)),IF('Invoice Register'!$J10="",0,'Invoice Register'!$J10),0))))</f>
        <v/>
      </c>
      <c r="F11" s="48">
        <f>IF(OR($D11="",$C11=""),"",MAX(0,E11*(1+F$6/1200*MAX(0,MIN(EOMONTH(F$7,0),'Invoice Register'!$B$5)-MAX($D11,F$7-1))/DAY(EOMONTH(F$7,0)))-(IF(AND('Invoice Register'!$G10&lt;&gt;"",'Invoice Register'!$G10&gt;=F$7,'Invoice Register'!$G10&lt;=MIN(EOMONTH(F$7,0),'Invoice Register'!$B$5)),IF('Invoice Register'!$H10="",0,'Invoice Register'!$H10),0)+IF(AND('Invoice Register'!$I10&lt;&gt;"",'Invoice Register'!$I10&gt;=F$7,'Invoice Register'!$I10&lt;=MIN(EOMONTH(F$7,0),'Invoice Register'!$B$5)),IF('Invoice Register'!$J10="",0,'Invoice Register'!$J10),0))))</f>
        <v/>
      </c>
      <c r="G11" s="48">
        <f>IF(OR($D11="",$C11=""),"",MAX(0,F11*(1+G$6/1200*MAX(0,MIN(EOMONTH(G$7,0),'Invoice Register'!$B$5)-MAX($D11,G$7-1))/DAY(EOMONTH(G$7,0)))-(IF(AND('Invoice Register'!$G10&lt;&gt;"",'Invoice Register'!$G10&gt;=G$7,'Invoice Register'!$G10&lt;=MIN(EOMONTH(G$7,0),'Invoice Register'!$B$5)),IF('Invoice Register'!$H10="",0,'Invoice Register'!$H10),0)+IF(AND('Invoice Register'!$I10&lt;&gt;"",'Invoice Register'!$I10&gt;=G$7,'Invoice Register'!$I10&lt;=MIN(EOMONTH(G$7,0),'Invoice Register'!$B$5)),IF('Invoice Register'!$J10="",0,'Invoice Register'!$J10),0))))</f>
        <v/>
      </c>
      <c r="H11" s="48">
        <f>IF(OR($D11="",$C11=""),"",MAX(0,G11*(1+H$6/1200*MAX(0,MIN(EOMONTH(H$7,0),'Invoice Register'!$B$5)-MAX($D11,H$7-1))/DAY(EOMONTH(H$7,0)))-(IF(AND('Invoice Register'!$G10&lt;&gt;"",'Invoice Register'!$G10&gt;=H$7,'Invoice Register'!$G10&lt;=MIN(EOMONTH(H$7,0),'Invoice Register'!$B$5)),IF('Invoice Register'!$H10="",0,'Invoice Register'!$H10),0)+IF(AND('Invoice Register'!$I10&lt;&gt;"",'Invoice Register'!$I10&gt;=H$7,'Invoice Register'!$I10&lt;=MIN(EOMONTH(H$7,0),'Invoice Register'!$B$5)),IF('Invoice Register'!$J10="",0,'Invoice Register'!$J10),0))))</f>
        <v/>
      </c>
      <c r="I11" s="48">
        <f>IF(OR($D11="",$C11=""),"",MAX(0,H11*(1+I$6/1200*MAX(0,MIN(EOMONTH(I$7,0),'Invoice Register'!$B$5)-MAX($D11,I$7-1))/DAY(EOMONTH(I$7,0)))-(IF(AND('Invoice Register'!$G10&lt;&gt;"",'Invoice Register'!$G10&gt;=I$7,'Invoice Register'!$G10&lt;=MIN(EOMONTH(I$7,0),'Invoice Register'!$B$5)),IF('Invoice Register'!$H10="",0,'Invoice Register'!$H10),0)+IF(AND('Invoice Register'!$I10&lt;&gt;"",'Invoice Register'!$I10&gt;=I$7,'Invoice Register'!$I10&lt;=MIN(EOMONTH(I$7,0),'Invoice Register'!$B$5)),IF('Invoice Register'!$J10="",0,'Invoice Register'!$J10),0))))</f>
        <v/>
      </c>
      <c r="J11" s="48">
        <f>IF(OR($D11="",$C11=""),"",MAX(0,I11*(1+J$6/1200*MAX(0,MIN(EOMONTH(J$7,0),'Invoice Register'!$B$5)-MAX($D11,J$7-1))/DAY(EOMONTH(J$7,0)))-(IF(AND('Invoice Register'!$G10&lt;&gt;"",'Invoice Register'!$G10&gt;=J$7,'Invoice Register'!$G10&lt;=MIN(EOMONTH(J$7,0),'Invoice Register'!$B$5)),IF('Invoice Register'!$H10="",0,'Invoice Register'!$H10),0)+IF(AND('Invoice Register'!$I10&lt;&gt;"",'Invoice Register'!$I10&gt;=J$7,'Invoice Register'!$I10&lt;=MIN(EOMONTH(J$7,0),'Invoice Register'!$B$5)),IF('Invoice Register'!$J10="",0,'Invoice Register'!$J10),0))))</f>
        <v/>
      </c>
      <c r="K11" s="48">
        <f>IF(OR($D11="",$C11=""),"",MAX(0,J11*(1+K$6/1200*MAX(0,MIN(EOMONTH(K$7,0),'Invoice Register'!$B$5)-MAX($D11,K$7-1))/DAY(EOMONTH(K$7,0)))-(IF(AND('Invoice Register'!$G10&lt;&gt;"",'Invoice Register'!$G10&gt;=K$7,'Invoice Register'!$G10&lt;=MIN(EOMONTH(K$7,0),'Invoice Register'!$B$5)),IF('Invoice Register'!$H10="",0,'Invoice Register'!$H10),0)+IF(AND('Invoice Register'!$I10&lt;&gt;"",'Invoice Register'!$I10&gt;=K$7,'Invoice Register'!$I10&lt;=MIN(EOMONTH(K$7,0),'Invoice Register'!$B$5)),IF('Invoice Register'!$J10="",0,'Invoice Register'!$J10),0))))</f>
        <v/>
      </c>
      <c r="L11" s="48">
        <f>IF(OR($D11="",$C11=""),"",MAX(0,K11*(1+L$6/1200*MAX(0,MIN(EOMONTH(L$7,0),'Invoice Register'!$B$5)-MAX($D11,L$7-1))/DAY(EOMONTH(L$7,0)))-(IF(AND('Invoice Register'!$G10&lt;&gt;"",'Invoice Register'!$G10&gt;=L$7,'Invoice Register'!$G10&lt;=MIN(EOMONTH(L$7,0),'Invoice Register'!$B$5)),IF('Invoice Register'!$H10="",0,'Invoice Register'!$H10),0)+IF(AND('Invoice Register'!$I10&lt;&gt;"",'Invoice Register'!$I10&gt;=L$7,'Invoice Register'!$I10&lt;=MIN(EOMONTH(L$7,0),'Invoice Register'!$B$5)),IF('Invoice Register'!$J10="",0,'Invoice Register'!$J10),0))))</f>
        <v/>
      </c>
      <c r="M11" s="48">
        <f>IF(OR($D11="",$C11=""),"",MAX(0,L11*(1+M$6/1200*MAX(0,MIN(EOMONTH(M$7,0),'Invoice Register'!$B$5)-MAX($D11,M$7-1))/DAY(EOMONTH(M$7,0)))-(IF(AND('Invoice Register'!$G10&lt;&gt;"",'Invoice Register'!$G10&gt;=M$7,'Invoice Register'!$G10&lt;=MIN(EOMONTH(M$7,0),'Invoice Register'!$B$5)),IF('Invoice Register'!$H10="",0,'Invoice Register'!$H10),0)+IF(AND('Invoice Register'!$I10&lt;&gt;"",'Invoice Register'!$I10&gt;=M$7,'Invoice Register'!$I10&lt;=MIN(EOMONTH(M$7,0),'Invoice Register'!$B$5)),IF('Invoice Register'!$J10="",0,'Invoice Register'!$J10),0))))</f>
        <v/>
      </c>
      <c r="N11" s="48">
        <f>IF(OR($D11="",$C11=""),"",MAX(0,M11*(1+N$6/1200*MAX(0,MIN(EOMONTH(N$7,0),'Invoice Register'!$B$5)-MAX($D11,N$7-1))/DAY(EOMONTH(N$7,0)))-(IF(AND('Invoice Register'!$G10&lt;&gt;"",'Invoice Register'!$G10&gt;=N$7,'Invoice Register'!$G10&lt;=MIN(EOMONTH(N$7,0),'Invoice Register'!$B$5)),IF('Invoice Register'!$H10="",0,'Invoice Register'!$H10),0)+IF(AND('Invoice Register'!$I10&lt;&gt;"",'Invoice Register'!$I10&gt;=N$7,'Invoice Register'!$I10&lt;=MIN(EOMONTH(N$7,0),'Invoice Register'!$B$5)),IF('Invoice Register'!$J10="",0,'Invoice Register'!$J10),0))))</f>
        <v/>
      </c>
      <c r="O11" s="48">
        <f>IF(OR($D11="",$C11=""),"",MAX(0,N11*(1+O$6/1200*MAX(0,MIN(EOMONTH(O$7,0),'Invoice Register'!$B$5)-MAX($D11,O$7-1))/DAY(EOMONTH(O$7,0)))-(IF(AND('Invoice Register'!$G10&lt;&gt;"",'Invoice Register'!$G10&gt;=O$7,'Invoice Register'!$G10&lt;=MIN(EOMONTH(O$7,0),'Invoice Register'!$B$5)),IF('Invoice Register'!$H10="",0,'Invoice Register'!$H10),0)+IF(AND('Invoice Register'!$I10&lt;&gt;"",'Invoice Register'!$I10&gt;=O$7,'Invoice Register'!$I10&lt;=MIN(EOMONTH(O$7,0),'Invoice Register'!$B$5)),IF('Invoice Register'!$J10="",0,'Invoice Register'!$J10),0))))</f>
        <v/>
      </c>
      <c r="P11" s="48">
        <f>IF(OR($D11="",$C11=""),"",MAX(0,O11*(1+P$6/1200*MAX(0,MIN(EOMONTH(P$7,0),'Invoice Register'!$B$5)-MAX($D11,P$7-1))/DAY(EOMONTH(P$7,0)))-(IF(AND('Invoice Register'!$G10&lt;&gt;"",'Invoice Register'!$G10&gt;=P$7,'Invoice Register'!$G10&lt;=MIN(EOMONTH(P$7,0),'Invoice Register'!$B$5)),IF('Invoice Register'!$H10="",0,'Invoice Register'!$H10),0)+IF(AND('Invoice Register'!$I10&lt;&gt;"",'Invoice Register'!$I10&gt;=P$7,'Invoice Register'!$I10&lt;=MIN(EOMONTH(P$7,0),'Invoice Register'!$B$5)),IF('Invoice Register'!$J10="",0,'Invoice Register'!$J10),0))))</f>
        <v/>
      </c>
      <c r="Q11" s="48">
        <f>IF(OR($D11="",$C11=""),"",MAX(0,P11*(1+Q$6/1200*MAX(0,MIN(EOMONTH(Q$7,0),'Invoice Register'!$B$5)-MAX($D11,Q$7-1))/DAY(EOMONTH(Q$7,0)))-(IF(AND('Invoice Register'!$G10&lt;&gt;"",'Invoice Register'!$G10&gt;=Q$7,'Invoice Register'!$G10&lt;=MIN(EOMONTH(Q$7,0),'Invoice Register'!$B$5)),IF('Invoice Register'!$H10="",0,'Invoice Register'!$H10),0)+IF(AND('Invoice Register'!$I10&lt;&gt;"",'Invoice Register'!$I10&gt;=Q$7,'Invoice Register'!$I10&lt;=MIN(EOMONTH(Q$7,0),'Invoice Register'!$B$5)),IF('Invoice Register'!$J10="",0,'Invoice Register'!$J10),0))))</f>
        <v/>
      </c>
      <c r="R11" s="48">
        <f>IF(OR($D11="",$C11=""),"",MAX(0,Q11*(1+R$6/1200*MAX(0,MIN(EOMONTH(R$7,0),'Invoice Register'!$B$5)-MAX($D11,R$7-1))/DAY(EOMONTH(R$7,0)))-(IF(AND('Invoice Register'!$G10&lt;&gt;"",'Invoice Register'!$G10&gt;=R$7,'Invoice Register'!$G10&lt;=MIN(EOMONTH(R$7,0),'Invoice Register'!$B$5)),IF('Invoice Register'!$H10="",0,'Invoice Register'!$H10),0)+IF(AND('Invoice Register'!$I10&lt;&gt;"",'Invoice Register'!$I10&gt;=R$7,'Invoice Register'!$I10&lt;=MIN(EOMONTH(R$7,0),'Invoice Register'!$B$5)),IF('Invoice Register'!$J10="",0,'Invoice Register'!$J10),0))))</f>
        <v/>
      </c>
      <c r="S11" s="48">
        <f>IF(OR($D11="",$C11=""),"",MAX(0,R11*(1+S$6/1200*MAX(0,MIN(EOMONTH(S$7,0),'Invoice Register'!$B$5)-MAX($D11,S$7-1))/DAY(EOMONTH(S$7,0)))-(IF(AND('Invoice Register'!$G10&lt;&gt;"",'Invoice Register'!$G10&gt;=S$7,'Invoice Register'!$G10&lt;=MIN(EOMONTH(S$7,0),'Invoice Register'!$B$5)),IF('Invoice Register'!$H10="",0,'Invoice Register'!$H10),0)+IF(AND('Invoice Register'!$I10&lt;&gt;"",'Invoice Register'!$I10&gt;=S$7,'Invoice Register'!$I10&lt;=MIN(EOMONTH(S$7,0),'Invoice Register'!$B$5)),IF('Invoice Register'!$J10="",0,'Invoice Register'!$J10),0))))</f>
        <v/>
      </c>
      <c r="T11" s="48">
        <f>IF(OR($D11="",$C11=""),"",MAX(0,S11*(1+T$6/1200*MAX(0,MIN(EOMONTH(T$7,0),'Invoice Register'!$B$5)-MAX($D11,T$7-1))/DAY(EOMONTH(T$7,0)))-(IF(AND('Invoice Register'!$G10&lt;&gt;"",'Invoice Register'!$G10&gt;=T$7,'Invoice Register'!$G10&lt;=MIN(EOMONTH(T$7,0),'Invoice Register'!$B$5)),IF('Invoice Register'!$H10="",0,'Invoice Register'!$H10),0)+IF(AND('Invoice Register'!$I10&lt;&gt;"",'Invoice Register'!$I10&gt;=T$7,'Invoice Register'!$I10&lt;=MIN(EOMONTH(T$7,0),'Invoice Register'!$B$5)),IF('Invoice Register'!$J10="",0,'Invoice Register'!$J10),0))))</f>
        <v/>
      </c>
      <c r="U11" s="48">
        <f>IF(OR($D11="",$C11=""),"",MAX(0,T11*(1+U$6/1200*MAX(0,MIN(EOMONTH(U$7,0),'Invoice Register'!$B$5)-MAX($D11,U$7-1))/DAY(EOMONTH(U$7,0)))-(IF(AND('Invoice Register'!$G10&lt;&gt;"",'Invoice Register'!$G10&gt;=U$7,'Invoice Register'!$G10&lt;=MIN(EOMONTH(U$7,0),'Invoice Register'!$B$5)),IF('Invoice Register'!$H10="",0,'Invoice Register'!$H10),0)+IF(AND('Invoice Register'!$I10&lt;&gt;"",'Invoice Register'!$I10&gt;=U$7,'Invoice Register'!$I10&lt;=MIN(EOMONTH(U$7,0),'Invoice Register'!$B$5)),IF('Invoice Register'!$J10="",0,'Invoice Register'!$J10),0))))</f>
        <v/>
      </c>
      <c r="V11" s="48">
        <f>IF(OR($D11="",$C11=""),"",MAX(0,U11*(1+V$6/1200*MAX(0,MIN(EOMONTH(V$7,0),'Invoice Register'!$B$5)-MAX($D11,V$7-1))/DAY(EOMONTH(V$7,0)))-(IF(AND('Invoice Register'!$G10&lt;&gt;"",'Invoice Register'!$G10&gt;=V$7,'Invoice Register'!$G10&lt;=MIN(EOMONTH(V$7,0),'Invoice Register'!$B$5)),IF('Invoice Register'!$H10="",0,'Invoice Register'!$H10),0)+IF(AND('Invoice Register'!$I10&lt;&gt;"",'Invoice Register'!$I10&gt;=V$7,'Invoice Register'!$I10&lt;=MIN(EOMONTH(V$7,0),'Invoice Register'!$B$5)),IF('Invoice Register'!$J10="",0,'Invoice Register'!$J10),0))))</f>
        <v/>
      </c>
      <c r="W11" s="48">
        <f>IF(OR($D11="",$C11=""),"",MAX(0,V11*(1+W$6/1200*MAX(0,MIN(EOMONTH(W$7,0),'Invoice Register'!$B$5)-MAX($D11,W$7-1))/DAY(EOMONTH(W$7,0)))-(IF(AND('Invoice Register'!$G10&lt;&gt;"",'Invoice Register'!$G10&gt;=W$7,'Invoice Register'!$G10&lt;=MIN(EOMONTH(W$7,0),'Invoice Register'!$B$5)),IF('Invoice Register'!$H10="",0,'Invoice Register'!$H10),0)+IF(AND('Invoice Register'!$I10&lt;&gt;"",'Invoice Register'!$I10&gt;=W$7,'Invoice Register'!$I10&lt;=MIN(EOMONTH(W$7,0),'Invoice Register'!$B$5)),IF('Invoice Register'!$J10="",0,'Invoice Register'!$J10),0))))</f>
        <v/>
      </c>
      <c r="X11" s="48">
        <f>IF(OR($D11="",$C11=""),"",MAX(0,W11*(1+X$6/1200*MAX(0,MIN(EOMONTH(X$7,0),'Invoice Register'!$B$5)-MAX($D11,X$7-1))/DAY(EOMONTH(X$7,0)))-(IF(AND('Invoice Register'!$G10&lt;&gt;"",'Invoice Register'!$G10&gt;=X$7,'Invoice Register'!$G10&lt;=MIN(EOMONTH(X$7,0),'Invoice Register'!$B$5)),IF('Invoice Register'!$H10="",0,'Invoice Register'!$H10),0)+IF(AND('Invoice Register'!$I10&lt;&gt;"",'Invoice Register'!$I10&gt;=X$7,'Invoice Register'!$I10&lt;=MIN(EOMONTH(X$7,0),'Invoice Register'!$B$5)),IF('Invoice Register'!$J10="",0,'Invoice Register'!$J10),0))))</f>
        <v/>
      </c>
      <c r="Y11" s="48">
        <f>IF(OR($D11="",$C11=""),"",MAX(0,X11*(1+Y$6/1200*MAX(0,MIN(EOMONTH(Y$7,0),'Invoice Register'!$B$5)-MAX($D11,Y$7-1))/DAY(EOMONTH(Y$7,0)))-(IF(AND('Invoice Register'!$G10&lt;&gt;"",'Invoice Register'!$G10&gt;=Y$7,'Invoice Register'!$G10&lt;=MIN(EOMONTH(Y$7,0),'Invoice Register'!$B$5)),IF('Invoice Register'!$H10="",0,'Invoice Register'!$H10),0)+IF(AND('Invoice Register'!$I10&lt;&gt;"",'Invoice Register'!$I10&gt;=Y$7,'Invoice Register'!$I10&lt;=MIN(EOMONTH(Y$7,0),'Invoice Register'!$B$5)),IF('Invoice Register'!$J10="",0,'Invoice Register'!$J10),0))))</f>
        <v/>
      </c>
      <c r="Z11" s="48">
        <f>IF(OR($D11="",$C11=""),"",MAX(0,Y11*(1+Z$6/1200*MAX(0,MIN(EOMONTH(Z$7,0),'Invoice Register'!$B$5)-MAX($D11,Z$7-1))/DAY(EOMONTH(Z$7,0)))-(IF(AND('Invoice Register'!$G10&lt;&gt;"",'Invoice Register'!$G10&gt;=Z$7,'Invoice Register'!$G10&lt;=MIN(EOMONTH(Z$7,0),'Invoice Register'!$B$5)),IF('Invoice Register'!$H10="",0,'Invoice Register'!$H10),0)+IF(AND('Invoice Register'!$I10&lt;&gt;"",'Invoice Register'!$I10&gt;=Z$7,'Invoice Register'!$I10&lt;=MIN(EOMONTH(Z$7,0),'Invoice Register'!$B$5)),IF('Invoice Register'!$J10="",0,'Invoice Register'!$J10),0))))</f>
        <v/>
      </c>
      <c r="AA11" s="48">
        <f>IF(OR($D11="",$C11=""),"",MAX(0,Z11*(1+AA$6/1200*MAX(0,MIN(EOMONTH(AA$7,0),'Invoice Register'!$B$5)-MAX($D11,AA$7-1))/DAY(EOMONTH(AA$7,0)))-(IF(AND('Invoice Register'!$G10&lt;&gt;"",'Invoice Register'!$G10&gt;=AA$7,'Invoice Register'!$G10&lt;=MIN(EOMONTH(AA$7,0),'Invoice Register'!$B$5)),IF('Invoice Register'!$H10="",0,'Invoice Register'!$H10),0)+IF(AND('Invoice Register'!$I10&lt;&gt;"",'Invoice Register'!$I10&gt;=AA$7,'Invoice Register'!$I10&lt;=MIN(EOMONTH(AA$7,0),'Invoice Register'!$B$5)),IF('Invoice Register'!$J10="",0,'Invoice Register'!$J10),0))))</f>
        <v/>
      </c>
      <c r="AB11" s="48">
        <f>IF(OR($D11="",$C11=""),"",MAX(0,AA11*(1+AB$6/1200*MAX(0,MIN(EOMONTH(AB$7,0),'Invoice Register'!$B$5)-MAX($D11,AB$7-1))/DAY(EOMONTH(AB$7,0)))-(IF(AND('Invoice Register'!$G10&lt;&gt;"",'Invoice Register'!$G10&gt;=AB$7,'Invoice Register'!$G10&lt;=MIN(EOMONTH(AB$7,0),'Invoice Register'!$B$5)),IF('Invoice Register'!$H10="",0,'Invoice Register'!$H10),0)+IF(AND('Invoice Register'!$I10&lt;&gt;"",'Invoice Register'!$I10&gt;=AB$7,'Invoice Register'!$I10&lt;=MIN(EOMONTH(AB$7,0),'Invoice Register'!$B$5)),IF('Invoice Register'!$J10="",0,'Invoice Register'!$J10),0))))</f>
        <v/>
      </c>
      <c r="AC11" s="49">
        <f>IF(OR($D11="",$C11=""),"",ROUND(AB11+(IF(AND('Invoice Register'!$G10&lt;&gt;"",'Invoice Register'!$G10&lt;='Invoice Register'!$B$5),IF('Invoice Register'!$H10="",0,'Invoice Register'!$H10),0)+IF(AND('Invoice Register'!$I10&lt;&gt;"",'Invoice Register'!$I10&lt;='Invoice Register'!$B$5),IF('Invoice Register'!$J10="",0,'Invoice Register'!$J10),0))-$C11,2))</f>
        <v/>
      </c>
    </row>
    <row r="12" ht="15" customHeight="1" s="29">
      <c r="A12" s="46">
        <f>'Invoice Register'!A11</f>
        <v/>
      </c>
      <c r="B12" s="46">
        <f>'Invoice Register'!B11</f>
        <v/>
      </c>
      <c r="C12" s="46">
        <f>'Invoice Register'!E11</f>
        <v/>
      </c>
      <c r="D12" s="47">
        <f>'Invoice Register'!K11</f>
        <v/>
      </c>
      <c r="E12" s="48">
        <f>IF(OR($D12="",$C12=""),"",MAX(0,$C12*(1+E$6/1200*MAX(0,MIN(EOMONTH(E$7,0),'Invoice Register'!$B$5)-MAX($D12,E$7-1))/DAY(EOMONTH(E$7,0)))-(IF(AND('Invoice Register'!$G11&lt;&gt;"",'Invoice Register'!$G11&gt;=E$7,'Invoice Register'!$G11&lt;=MIN(EOMONTH(E$7,0),'Invoice Register'!$B$5)),IF('Invoice Register'!$H11="",0,'Invoice Register'!$H11),0)+IF(AND('Invoice Register'!$I11&lt;&gt;"",'Invoice Register'!$I11&gt;=E$7,'Invoice Register'!$I11&lt;=MIN(EOMONTH(E$7,0),'Invoice Register'!$B$5)),IF('Invoice Register'!$J11="",0,'Invoice Register'!$J11),0))))</f>
        <v/>
      </c>
      <c r="F12" s="48">
        <f>IF(OR($D12="",$C12=""),"",MAX(0,E12*(1+F$6/1200*MAX(0,MIN(EOMONTH(F$7,0),'Invoice Register'!$B$5)-MAX($D12,F$7-1))/DAY(EOMONTH(F$7,0)))-(IF(AND('Invoice Register'!$G11&lt;&gt;"",'Invoice Register'!$G11&gt;=F$7,'Invoice Register'!$G11&lt;=MIN(EOMONTH(F$7,0),'Invoice Register'!$B$5)),IF('Invoice Register'!$H11="",0,'Invoice Register'!$H11),0)+IF(AND('Invoice Register'!$I11&lt;&gt;"",'Invoice Register'!$I11&gt;=F$7,'Invoice Register'!$I11&lt;=MIN(EOMONTH(F$7,0),'Invoice Register'!$B$5)),IF('Invoice Register'!$J11="",0,'Invoice Register'!$J11),0))))</f>
        <v/>
      </c>
      <c r="G12" s="48">
        <f>IF(OR($D12="",$C12=""),"",MAX(0,F12*(1+G$6/1200*MAX(0,MIN(EOMONTH(G$7,0),'Invoice Register'!$B$5)-MAX($D12,G$7-1))/DAY(EOMONTH(G$7,0)))-(IF(AND('Invoice Register'!$G11&lt;&gt;"",'Invoice Register'!$G11&gt;=G$7,'Invoice Register'!$G11&lt;=MIN(EOMONTH(G$7,0),'Invoice Register'!$B$5)),IF('Invoice Register'!$H11="",0,'Invoice Register'!$H11),0)+IF(AND('Invoice Register'!$I11&lt;&gt;"",'Invoice Register'!$I11&gt;=G$7,'Invoice Register'!$I11&lt;=MIN(EOMONTH(G$7,0),'Invoice Register'!$B$5)),IF('Invoice Register'!$J11="",0,'Invoice Register'!$J11),0))))</f>
        <v/>
      </c>
      <c r="H12" s="48">
        <f>IF(OR($D12="",$C12=""),"",MAX(0,G12*(1+H$6/1200*MAX(0,MIN(EOMONTH(H$7,0),'Invoice Register'!$B$5)-MAX($D12,H$7-1))/DAY(EOMONTH(H$7,0)))-(IF(AND('Invoice Register'!$G11&lt;&gt;"",'Invoice Register'!$G11&gt;=H$7,'Invoice Register'!$G11&lt;=MIN(EOMONTH(H$7,0),'Invoice Register'!$B$5)),IF('Invoice Register'!$H11="",0,'Invoice Register'!$H11),0)+IF(AND('Invoice Register'!$I11&lt;&gt;"",'Invoice Register'!$I11&gt;=H$7,'Invoice Register'!$I11&lt;=MIN(EOMONTH(H$7,0),'Invoice Register'!$B$5)),IF('Invoice Register'!$J11="",0,'Invoice Register'!$J11),0))))</f>
        <v/>
      </c>
      <c r="I12" s="48">
        <f>IF(OR($D12="",$C12=""),"",MAX(0,H12*(1+I$6/1200*MAX(0,MIN(EOMONTH(I$7,0),'Invoice Register'!$B$5)-MAX($D12,I$7-1))/DAY(EOMONTH(I$7,0)))-(IF(AND('Invoice Register'!$G11&lt;&gt;"",'Invoice Register'!$G11&gt;=I$7,'Invoice Register'!$G11&lt;=MIN(EOMONTH(I$7,0),'Invoice Register'!$B$5)),IF('Invoice Register'!$H11="",0,'Invoice Register'!$H11),0)+IF(AND('Invoice Register'!$I11&lt;&gt;"",'Invoice Register'!$I11&gt;=I$7,'Invoice Register'!$I11&lt;=MIN(EOMONTH(I$7,0),'Invoice Register'!$B$5)),IF('Invoice Register'!$J11="",0,'Invoice Register'!$J11),0))))</f>
        <v/>
      </c>
      <c r="J12" s="48">
        <f>IF(OR($D12="",$C12=""),"",MAX(0,I12*(1+J$6/1200*MAX(0,MIN(EOMONTH(J$7,0),'Invoice Register'!$B$5)-MAX($D12,J$7-1))/DAY(EOMONTH(J$7,0)))-(IF(AND('Invoice Register'!$G11&lt;&gt;"",'Invoice Register'!$G11&gt;=J$7,'Invoice Register'!$G11&lt;=MIN(EOMONTH(J$7,0),'Invoice Register'!$B$5)),IF('Invoice Register'!$H11="",0,'Invoice Register'!$H11),0)+IF(AND('Invoice Register'!$I11&lt;&gt;"",'Invoice Register'!$I11&gt;=J$7,'Invoice Register'!$I11&lt;=MIN(EOMONTH(J$7,0),'Invoice Register'!$B$5)),IF('Invoice Register'!$J11="",0,'Invoice Register'!$J11),0))))</f>
        <v/>
      </c>
      <c r="K12" s="48">
        <f>IF(OR($D12="",$C12=""),"",MAX(0,J12*(1+K$6/1200*MAX(0,MIN(EOMONTH(K$7,0),'Invoice Register'!$B$5)-MAX($D12,K$7-1))/DAY(EOMONTH(K$7,0)))-(IF(AND('Invoice Register'!$G11&lt;&gt;"",'Invoice Register'!$G11&gt;=K$7,'Invoice Register'!$G11&lt;=MIN(EOMONTH(K$7,0),'Invoice Register'!$B$5)),IF('Invoice Register'!$H11="",0,'Invoice Register'!$H11),0)+IF(AND('Invoice Register'!$I11&lt;&gt;"",'Invoice Register'!$I11&gt;=K$7,'Invoice Register'!$I11&lt;=MIN(EOMONTH(K$7,0),'Invoice Register'!$B$5)),IF('Invoice Register'!$J11="",0,'Invoice Register'!$J11),0))))</f>
        <v/>
      </c>
      <c r="L12" s="48">
        <f>IF(OR($D12="",$C12=""),"",MAX(0,K12*(1+L$6/1200*MAX(0,MIN(EOMONTH(L$7,0),'Invoice Register'!$B$5)-MAX($D12,L$7-1))/DAY(EOMONTH(L$7,0)))-(IF(AND('Invoice Register'!$G11&lt;&gt;"",'Invoice Register'!$G11&gt;=L$7,'Invoice Register'!$G11&lt;=MIN(EOMONTH(L$7,0),'Invoice Register'!$B$5)),IF('Invoice Register'!$H11="",0,'Invoice Register'!$H11),0)+IF(AND('Invoice Register'!$I11&lt;&gt;"",'Invoice Register'!$I11&gt;=L$7,'Invoice Register'!$I11&lt;=MIN(EOMONTH(L$7,0),'Invoice Register'!$B$5)),IF('Invoice Register'!$J11="",0,'Invoice Register'!$J11),0))))</f>
        <v/>
      </c>
      <c r="M12" s="48">
        <f>IF(OR($D12="",$C12=""),"",MAX(0,L12*(1+M$6/1200*MAX(0,MIN(EOMONTH(M$7,0),'Invoice Register'!$B$5)-MAX($D12,M$7-1))/DAY(EOMONTH(M$7,0)))-(IF(AND('Invoice Register'!$G11&lt;&gt;"",'Invoice Register'!$G11&gt;=M$7,'Invoice Register'!$G11&lt;=MIN(EOMONTH(M$7,0),'Invoice Register'!$B$5)),IF('Invoice Register'!$H11="",0,'Invoice Register'!$H11),0)+IF(AND('Invoice Register'!$I11&lt;&gt;"",'Invoice Register'!$I11&gt;=M$7,'Invoice Register'!$I11&lt;=MIN(EOMONTH(M$7,0),'Invoice Register'!$B$5)),IF('Invoice Register'!$J11="",0,'Invoice Register'!$J11),0))))</f>
        <v/>
      </c>
      <c r="N12" s="48">
        <f>IF(OR($D12="",$C12=""),"",MAX(0,M12*(1+N$6/1200*MAX(0,MIN(EOMONTH(N$7,0),'Invoice Register'!$B$5)-MAX($D12,N$7-1))/DAY(EOMONTH(N$7,0)))-(IF(AND('Invoice Register'!$G11&lt;&gt;"",'Invoice Register'!$G11&gt;=N$7,'Invoice Register'!$G11&lt;=MIN(EOMONTH(N$7,0),'Invoice Register'!$B$5)),IF('Invoice Register'!$H11="",0,'Invoice Register'!$H11),0)+IF(AND('Invoice Register'!$I11&lt;&gt;"",'Invoice Register'!$I11&gt;=N$7,'Invoice Register'!$I11&lt;=MIN(EOMONTH(N$7,0),'Invoice Register'!$B$5)),IF('Invoice Register'!$J11="",0,'Invoice Register'!$J11),0))))</f>
        <v/>
      </c>
      <c r="O12" s="48">
        <f>IF(OR($D12="",$C12=""),"",MAX(0,N12*(1+O$6/1200*MAX(0,MIN(EOMONTH(O$7,0),'Invoice Register'!$B$5)-MAX($D12,O$7-1))/DAY(EOMONTH(O$7,0)))-(IF(AND('Invoice Register'!$G11&lt;&gt;"",'Invoice Register'!$G11&gt;=O$7,'Invoice Register'!$G11&lt;=MIN(EOMONTH(O$7,0),'Invoice Register'!$B$5)),IF('Invoice Register'!$H11="",0,'Invoice Register'!$H11),0)+IF(AND('Invoice Register'!$I11&lt;&gt;"",'Invoice Register'!$I11&gt;=O$7,'Invoice Register'!$I11&lt;=MIN(EOMONTH(O$7,0),'Invoice Register'!$B$5)),IF('Invoice Register'!$J11="",0,'Invoice Register'!$J11),0))))</f>
        <v/>
      </c>
      <c r="P12" s="48">
        <f>IF(OR($D12="",$C12=""),"",MAX(0,O12*(1+P$6/1200*MAX(0,MIN(EOMONTH(P$7,0),'Invoice Register'!$B$5)-MAX($D12,P$7-1))/DAY(EOMONTH(P$7,0)))-(IF(AND('Invoice Register'!$G11&lt;&gt;"",'Invoice Register'!$G11&gt;=P$7,'Invoice Register'!$G11&lt;=MIN(EOMONTH(P$7,0),'Invoice Register'!$B$5)),IF('Invoice Register'!$H11="",0,'Invoice Register'!$H11),0)+IF(AND('Invoice Register'!$I11&lt;&gt;"",'Invoice Register'!$I11&gt;=P$7,'Invoice Register'!$I11&lt;=MIN(EOMONTH(P$7,0),'Invoice Register'!$B$5)),IF('Invoice Register'!$J11="",0,'Invoice Register'!$J11),0))))</f>
        <v/>
      </c>
      <c r="Q12" s="48">
        <f>IF(OR($D12="",$C12=""),"",MAX(0,P12*(1+Q$6/1200*MAX(0,MIN(EOMONTH(Q$7,0),'Invoice Register'!$B$5)-MAX($D12,Q$7-1))/DAY(EOMONTH(Q$7,0)))-(IF(AND('Invoice Register'!$G11&lt;&gt;"",'Invoice Register'!$G11&gt;=Q$7,'Invoice Register'!$G11&lt;=MIN(EOMONTH(Q$7,0),'Invoice Register'!$B$5)),IF('Invoice Register'!$H11="",0,'Invoice Register'!$H11),0)+IF(AND('Invoice Register'!$I11&lt;&gt;"",'Invoice Register'!$I11&gt;=Q$7,'Invoice Register'!$I11&lt;=MIN(EOMONTH(Q$7,0),'Invoice Register'!$B$5)),IF('Invoice Register'!$J11="",0,'Invoice Register'!$J11),0))))</f>
        <v/>
      </c>
      <c r="R12" s="48">
        <f>IF(OR($D12="",$C12=""),"",MAX(0,Q12*(1+R$6/1200*MAX(0,MIN(EOMONTH(R$7,0),'Invoice Register'!$B$5)-MAX($D12,R$7-1))/DAY(EOMONTH(R$7,0)))-(IF(AND('Invoice Register'!$G11&lt;&gt;"",'Invoice Register'!$G11&gt;=R$7,'Invoice Register'!$G11&lt;=MIN(EOMONTH(R$7,0),'Invoice Register'!$B$5)),IF('Invoice Register'!$H11="",0,'Invoice Register'!$H11),0)+IF(AND('Invoice Register'!$I11&lt;&gt;"",'Invoice Register'!$I11&gt;=R$7,'Invoice Register'!$I11&lt;=MIN(EOMONTH(R$7,0),'Invoice Register'!$B$5)),IF('Invoice Register'!$J11="",0,'Invoice Register'!$J11),0))))</f>
        <v/>
      </c>
      <c r="S12" s="48">
        <f>IF(OR($D12="",$C12=""),"",MAX(0,R12*(1+S$6/1200*MAX(0,MIN(EOMONTH(S$7,0),'Invoice Register'!$B$5)-MAX($D12,S$7-1))/DAY(EOMONTH(S$7,0)))-(IF(AND('Invoice Register'!$G11&lt;&gt;"",'Invoice Register'!$G11&gt;=S$7,'Invoice Register'!$G11&lt;=MIN(EOMONTH(S$7,0),'Invoice Register'!$B$5)),IF('Invoice Register'!$H11="",0,'Invoice Register'!$H11),0)+IF(AND('Invoice Register'!$I11&lt;&gt;"",'Invoice Register'!$I11&gt;=S$7,'Invoice Register'!$I11&lt;=MIN(EOMONTH(S$7,0),'Invoice Register'!$B$5)),IF('Invoice Register'!$J11="",0,'Invoice Register'!$J11),0))))</f>
        <v/>
      </c>
      <c r="T12" s="48">
        <f>IF(OR($D12="",$C12=""),"",MAX(0,S12*(1+T$6/1200*MAX(0,MIN(EOMONTH(T$7,0),'Invoice Register'!$B$5)-MAX($D12,T$7-1))/DAY(EOMONTH(T$7,0)))-(IF(AND('Invoice Register'!$G11&lt;&gt;"",'Invoice Register'!$G11&gt;=T$7,'Invoice Register'!$G11&lt;=MIN(EOMONTH(T$7,0),'Invoice Register'!$B$5)),IF('Invoice Register'!$H11="",0,'Invoice Register'!$H11),0)+IF(AND('Invoice Register'!$I11&lt;&gt;"",'Invoice Register'!$I11&gt;=T$7,'Invoice Register'!$I11&lt;=MIN(EOMONTH(T$7,0),'Invoice Register'!$B$5)),IF('Invoice Register'!$J11="",0,'Invoice Register'!$J11),0))))</f>
        <v/>
      </c>
      <c r="U12" s="48">
        <f>IF(OR($D12="",$C12=""),"",MAX(0,T12*(1+U$6/1200*MAX(0,MIN(EOMONTH(U$7,0),'Invoice Register'!$B$5)-MAX($D12,U$7-1))/DAY(EOMONTH(U$7,0)))-(IF(AND('Invoice Register'!$G11&lt;&gt;"",'Invoice Register'!$G11&gt;=U$7,'Invoice Register'!$G11&lt;=MIN(EOMONTH(U$7,0),'Invoice Register'!$B$5)),IF('Invoice Register'!$H11="",0,'Invoice Register'!$H11),0)+IF(AND('Invoice Register'!$I11&lt;&gt;"",'Invoice Register'!$I11&gt;=U$7,'Invoice Register'!$I11&lt;=MIN(EOMONTH(U$7,0),'Invoice Register'!$B$5)),IF('Invoice Register'!$J11="",0,'Invoice Register'!$J11),0))))</f>
        <v/>
      </c>
      <c r="V12" s="48">
        <f>IF(OR($D12="",$C12=""),"",MAX(0,U12*(1+V$6/1200*MAX(0,MIN(EOMONTH(V$7,0),'Invoice Register'!$B$5)-MAX($D12,V$7-1))/DAY(EOMONTH(V$7,0)))-(IF(AND('Invoice Register'!$G11&lt;&gt;"",'Invoice Register'!$G11&gt;=V$7,'Invoice Register'!$G11&lt;=MIN(EOMONTH(V$7,0),'Invoice Register'!$B$5)),IF('Invoice Register'!$H11="",0,'Invoice Register'!$H11),0)+IF(AND('Invoice Register'!$I11&lt;&gt;"",'Invoice Register'!$I11&gt;=V$7,'Invoice Register'!$I11&lt;=MIN(EOMONTH(V$7,0),'Invoice Register'!$B$5)),IF('Invoice Register'!$J11="",0,'Invoice Register'!$J11),0))))</f>
        <v/>
      </c>
      <c r="W12" s="48">
        <f>IF(OR($D12="",$C12=""),"",MAX(0,V12*(1+W$6/1200*MAX(0,MIN(EOMONTH(W$7,0),'Invoice Register'!$B$5)-MAX($D12,W$7-1))/DAY(EOMONTH(W$7,0)))-(IF(AND('Invoice Register'!$G11&lt;&gt;"",'Invoice Register'!$G11&gt;=W$7,'Invoice Register'!$G11&lt;=MIN(EOMONTH(W$7,0),'Invoice Register'!$B$5)),IF('Invoice Register'!$H11="",0,'Invoice Register'!$H11),0)+IF(AND('Invoice Register'!$I11&lt;&gt;"",'Invoice Register'!$I11&gt;=W$7,'Invoice Register'!$I11&lt;=MIN(EOMONTH(W$7,0),'Invoice Register'!$B$5)),IF('Invoice Register'!$J11="",0,'Invoice Register'!$J11),0))))</f>
        <v/>
      </c>
      <c r="X12" s="48">
        <f>IF(OR($D12="",$C12=""),"",MAX(0,W12*(1+X$6/1200*MAX(0,MIN(EOMONTH(X$7,0),'Invoice Register'!$B$5)-MAX($D12,X$7-1))/DAY(EOMONTH(X$7,0)))-(IF(AND('Invoice Register'!$G11&lt;&gt;"",'Invoice Register'!$G11&gt;=X$7,'Invoice Register'!$G11&lt;=MIN(EOMONTH(X$7,0),'Invoice Register'!$B$5)),IF('Invoice Register'!$H11="",0,'Invoice Register'!$H11),0)+IF(AND('Invoice Register'!$I11&lt;&gt;"",'Invoice Register'!$I11&gt;=X$7,'Invoice Register'!$I11&lt;=MIN(EOMONTH(X$7,0),'Invoice Register'!$B$5)),IF('Invoice Register'!$J11="",0,'Invoice Register'!$J11),0))))</f>
        <v/>
      </c>
      <c r="Y12" s="48">
        <f>IF(OR($D12="",$C12=""),"",MAX(0,X12*(1+Y$6/1200*MAX(0,MIN(EOMONTH(Y$7,0),'Invoice Register'!$B$5)-MAX($D12,Y$7-1))/DAY(EOMONTH(Y$7,0)))-(IF(AND('Invoice Register'!$G11&lt;&gt;"",'Invoice Register'!$G11&gt;=Y$7,'Invoice Register'!$G11&lt;=MIN(EOMONTH(Y$7,0),'Invoice Register'!$B$5)),IF('Invoice Register'!$H11="",0,'Invoice Register'!$H11),0)+IF(AND('Invoice Register'!$I11&lt;&gt;"",'Invoice Register'!$I11&gt;=Y$7,'Invoice Register'!$I11&lt;=MIN(EOMONTH(Y$7,0),'Invoice Register'!$B$5)),IF('Invoice Register'!$J11="",0,'Invoice Register'!$J11),0))))</f>
        <v/>
      </c>
      <c r="Z12" s="48">
        <f>IF(OR($D12="",$C12=""),"",MAX(0,Y12*(1+Z$6/1200*MAX(0,MIN(EOMONTH(Z$7,0),'Invoice Register'!$B$5)-MAX($D12,Z$7-1))/DAY(EOMONTH(Z$7,0)))-(IF(AND('Invoice Register'!$G11&lt;&gt;"",'Invoice Register'!$G11&gt;=Z$7,'Invoice Register'!$G11&lt;=MIN(EOMONTH(Z$7,0),'Invoice Register'!$B$5)),IF('Invoice Register'!$H11="",0,'Invoice Register'!$H11),0)+IF(AND('Invoice Register'!$I11&lt;&gt;"",'Invoice Register'!$I11&gt;=Z$7,'Invoice Register'!$I11&lt;=MIN(EOMONTH(Z$7,0),'Invoice Register'!$B$5)),IF('Invoice Register'!$J11="",0,'Invoice Register'!$J11),0))))</f>
        <v/>
      </c>
      <c r="AA12" s="48">
        <f>IF(OR($D12="",$C12=""),"",MAX(0,Z12*(1+AA$6/1200*MAX(0,MIN(EOMONTH(AA$7,0),'Invoice Register'!$B$5)-MAX($D12,AA$7-1))/DAY(EOMONTH(AA$7,0)))-(IF(AND('Invoice Register'!$G11&lt;&gt;"",'Invoice Register'!$G11&gt;=AA$7,'Invoice Register'!$G11&lt;=MIN(EOMONTH(AA$7,0),'Invoice Register'!$B$5)),IF('Invoice Register'!$H11="",0,'Invoice Register'!$H11),0)+IF(AND('Invoice Register'!$I11&lt;&gt;"",'Invoice Register'!$I11&gt;=AA$7,'Invoice Register'!$I11&lt;=MIN(EOMONTH(AA$7,0),'Invoice Register'!$B$5)),IF('Invoice Register'!$J11="",0,'Invoice Register'!$J11),0))))</f>
        <v/>
      </c>
      <c r="AB12" s="48">
        <f>IF(OR($D12="",$C12=""),"",MAX(0,AA12*(1+AB$6/1200*MAX(0,MIN(EOMONTH(AB$7,0),'Invoice Register'!$B$5)-MAX($D12,AB$7-1))/DAY(EOMONTH(AB$7,0)))-(IF(AND('Invoice Register'!$G11&lt;&gt;"",'Invoice Register'!$G11&gt;=AB$7,'Invoice Register'!$G11&lt;=MIN(EOMONTH(AB$7,0),'Invoice Register'!$B$5)),IF('Invoice Register'!$H11="",0,'Invoice Register'!$H11),0)+IF(AND('Invoice Register'!$I11&lt;&gt;"",'Invoice Register'!$I11&gt;=AB$7,'Invoice Register'!$I11&lt;=MIN(EOMONTH(AB$7,0),'Invoice Register'!$B$5)),IF('Invoice Register'!$J11="",0,'Invoice Register'!$J11),0))))</f>
        <v/>
      </c>
      <c r="AC12" s="49">
        <f>IF(OR($D12="",$C12=""),"",ROUND(AB12+(IF(AND('Invoice Register'!$G11&lt;&gt;"",'Invoice Register'!$G11&lt;='Invoice Register'!$B$5),IF('Invoice Register'!$H11="",0,'Invoice Register'!$H11),0)+IF(AND('Invoice Register'!$I11&lt;&gt;"",'Invoice Register'!$I11&lt;='Invoice Register'!$B$5),IF('Invoice Register'!$J11="",0,'Invoice Register'!$J11),0))-$C12,2))</f>
        <v/>
      </c>
    </row>
    <row r="13" ht="15" customHeight="1" s="29">
      <c r="A13" s="46">
        <f>'Invoice Register'!A12</f>
        <v/>
      </c>
      <c r="B13" s="46">
        <f>'Invoice Register'!B12</f>
        <v/>
      </c>
      <c r="C13" s="46">
        <f>'Invoice Register'!E12</f>
        <v/>
      </c>
      <c r="D13" s="47">
        <f>'Invoice Register'!K12</f>
        <v/>
      </c>
      <c r="E13" s="48">
        <f>IF(OR($D13="",$C13=""),"",MAX(0,$C13*(1+E$6/1200*MAX(0,MIN(EOMONTH(E$7,0),'Invoice Register'!$B$5)-MAX($D13,E$7-1))/DAY(EOMONTH(E$7,0)))-(IF(AND('Invoice Register'!$G12&lt;&gt;"",'Invoice Register'!$G12&gt;=E$7,'Invoice Register'!$G12&lt;=MIN(EOMONTH(E$7,0),'Invoice Register'!$B$5)),IF('Invoice Register'!$H12="",0,'Invoice Register'!$H12),0)+IF(AND('Invoice Register'!$I12&lt;&gt;"",'Invoice Register'!$I12&gt;=E$7,'Invoice Register'!$I12&lt;=MIN(EOMONTH(E$7,0),'Invoice Register'!$B$5)),IF('Invoice Register'!$J12="",0,'Invoice Register'!$J12),0))))</f>
        <v/>
      </c>
      <c r="F13" s="48">
        <f>IF(OR($D13="",$C13=""),"",MAX(0,E13*(1+F$6/1200*MAX(0,MIN(EOMONTH(F$7,0),'Invoice Register'!$B$5)-MAX($D13,F$7-1))/DAY(EOMONTH(F$7,0)))-(IF(AND('Invoice Register'!$G12&lt;&gt;"",'Invoice Register'!$G12&gt;=F$7,'Invoice Register'!$G12&lt;=MIN(EOMONTH(F$7,0),'Invoice Register'!$B$5)),IF('Invoice Register'!$H12="",0,'Invoice Register'!$H12),0)+IF(AND('Invoice Register'!$I12&lt;&gt;"",'Invoice Register'!$I12&gt;=F$7,'Invoice Register'!$I12&lt;=MIN(EOMONTH(F$7,0),'Invoice Register'!$B$5)),IF('Invoice Register'!$J12="",0,'Invoice Register'!$J12),0))))</f>
        <v/>
      </c>
      <c r="G13" s="48">
        <f>IF(OR($D13="",$C13=""),"",MAX(0,F13*(1+G$6/1200*MAX(0,MIN(EOMONTH(G$7,0),'Invoice Register'!$B$5)-MAX($D13,G$7-1))/DAY(EOMONTH(G$7,0)))-(IF(AND('Invoice Register'!$G12&lt;&gt;"",'Invoice Register'!$G12&gt;=G$7,'Invoice Register'!$G12&lt;=MIN(EOMONTH(G$7,0),'Invoice Register'!$B$5)),IF('Invoice Register'!$H12="",0,'Invoice Register'!$H12),0)+IF(AND('Invoice Register'!$I12&lt;&gt;"",'Invoice Register'!$I12&gt;=G$7,'Invoice Register'!$I12&lt;=MIN(EOMONTH(G$7,0),'Invoice Register'!$B$5)),IF('Invoice Register'!$J12="",0,'Invoice Register'!$J12),0))))</f>
        <v/>
      </c>
      <c r="H13" s="48">
        <f>IF(OR($D13="",$C13=""),"",MAX(0,G13*(1+H$6/1200*MAX(0,MIN(EOMONTH(H$7,0),'Invoice Register'!$B$5)-MAX($D13,H$7-1))/DAY(EOMONTH(H$7,0)))-(IF(AND('Invoice Register'!$G12&lt;&gt;"",'Invoice Register'!$G12&gt;=H$7,'Invoice Register'!$G12&lt;=MIN(EOMONTH(H$7,0),'Invoice Register'!$B$5)),IF('Invoice Register'!$H12="",0,'Invoice Register'!$H12),0)+IF(AND('Invoice Register'!$I12&lt;&gt;"",'Invoice Register'!$I12&gt;=H$7,'Invoice Register'!$I12&lt;=MIN(EOMONTH(H$7,0),'Invoice Register'!$B$5)),IF('Invoice Register'!$J12="",0,'Invoice Register'!$J12),0))))</f>
        <v/>
      </c>
      <c r="I13" s="48">
        <f>IF(OR($D13="",$C13=""),"",MAX(0,H13*(1+I$6/1200*MAX(0,MIN(EOMONTH(I$7,0),'Invoice Register'!$B$5)-MAX($D13,I$7-1))/DAY(EOMONTH(I$7,0)))-(IF(AND('Invoice Register'!$G12&lt;&gt;"",'Invoice Register'!$G12&gt;=I$7,'Invoice Register'!$G12&lt;=MIN(EOMONTH(I$7,0),'Invoice Register'!$B$5)),IF('Invoice Register'!$H12="",0,'Invoice Register'!$H12),0)+IF(AND('Invoice Register'!$I12&lt;&gt;"",'Invoice Register'!$I12&gt;=I$7,'Invoice Register'!$I12&lt;=MIN(EOMONTH(I$7,0),'Invoice Register'!$B$5)),IF('Invoice Register'!$J12="",0,'Invoice Register'!$J12),0))))</f>
        <v/>
      </c>
      <c r="J13" s="48">
        <f>IF(OR($D13="",$C13=""),"",MAX(0,I13*(1+J$6/1200*MAX(0,MIN(EOMONTH(J$7,0),'Invoice Register'!$B$5)-MAX($D13,J$7-1))/DAY(EOMONTH(J$7,0)))-(IF(AND('Invoice Register'!$G12&lt;&gt;"",'Invoice Register'!$G12&gt;=J$7,'Invoice Register'!$G12&lt;=MIN(EOMONTH(J$7,0),'Invoice Register'!$B$5)),IF('Invoice Register'!$H12="",0,'Invoice Register'!$H12),0)+IF(AND('Invoice Register'!$I12&lt;&gt;"",'Invoice Register'!$I12&gt;=J$7,'Invoice Register'!$I12&lt;=MIN(EOMONTH(J$7,0),'Invoice Register'!$B$5)),IF('Invoice Register'!$J12="",0,'Invoice Register'!$J12),0))))</f>
        <v/>
      </c>
      <c r="K13" s="48">
        <f>IF(OR($D13="",$C13=""),"",MAX(0,J13*(1+K$6/1200*MAX(0,MIN(EOMONTH(K$7,0),'Invoice Register'!$B$5)-MAX($D13,K$7-1))/DAY(EOMONTH(K$7,0)))-(IF(AND('Invoice Register'!$G12&lt;&gt;"",'Invoice Register'!$G12&gt;=K$7,'Invoice Register'!$G12&lt;=MIN(EOMONTH(K$7,0),'Invoice Register'!$B$5)),IF('Invoice Register'!$H12="",0,'Invoice Register'!$H12),0)+IF(AND('Invoice Register'!$I12&lt;&gt;"",'Invoice Register'!$I12&gt;=K$7,'Invoice Register'!$I12&lt;=MIN(EOMONTH(K$7,0),'Invoice Register'!$B$5)),IF('Invoice Register'!$J12="",0,'Invoice Register'!$J12),0))))</f>
        <v/>
      </c>
      <c r="L13" s="48">
        <f>IF(OR($D13="",$C13=""),"",MAX(0,K13*(1+L$6/1200*MAX(0,MIN(EOMONTH(L$7,0),'Invoice Register'!$B$5)-MAX($D13,L$7-1))/DAY(EOMONTH(L$7,0)))-(IF(AND('Invoice Register'!$G12&lt;&gt;"",'Invoice Register'!$G12&gt;=L$7,'Invoice Register'!$G12&lt;=MIN(EOMONTH(L$7,0),'Invoice Register'!$B$5)),IF('Invoice Register'!$H12="",0,'Invoice Register'!$H12),0)+IF(AND('Invoice Register'!$I12&lt;&gt;"",'Invoice Register'!$I12&gt;=L$7,'Invoice Register'!$I12&lt;=MIN(EOMONTH(L$7,0),'Invoice Register'!$B$5)),IF('Invoice Register'!$J12="",0,'Invoice Register'!$J12),0))))</f>
        <v/>
      </c>
      <c r="M13" s="48">
        <f>IF(OR($D13="",$C13=""),"",MAX(0,L13*(1+M$6/1200*MAX(0,MIN(EOMONTH(M$7,0),'Invoice Register'!$B$5)-MAX($D13,M$7-1))/DAY(EOMONTH(M$7,0)))-(IF(AND('Invoice Register'!$G12&lt;&gt;"",'Invoice Register'!$G12&gt;=M$7,'Invoice Register'!$G12&lt;=MIN(EOMONTH(M$7,0),'Invoice Register'!$B$5)),IF('Invoice Register'!$H12="",0,'Invoice Register'!$H12),0)+IF(AND('Invoice Register'!$I12&lt;&gt;"",'Invoice Register'!$I12&gt;=M$7,'Invoice Register'!$I12&lt;=MIN(EOMONTH(M$7,0),'Invoice Register'!$B$5)),IF('Invoice Register'!$J12="",0,'Invoice Register'!$J12),0))))</f>
        <v/>
      </c>
      <c r="N13" s="48">
        <f>IF(OR($D13="",$C13=""),"",MAX(0,M13*(1+N$6/1200*MAX(0,MIN(EOMONTH(N$7,0),'Invoice Register'!$B$5)-MAX($D13,N$7-1))/DAY(EOMONTH(N$7,0)))-(IF(AND('Invoice Register'!$G12&lt;&gt;"",'Invoice Register'!$G12&gt;=N$7,'Invoice Register'!$G12&lt;=MIN(EOMONTH(N$7,0),'Invoice Register'!$B$5)),IF('Invoice Register'!$H12="",0,'Invoice Register'!$H12),0)+IF(AND('Invoice Register'!$I12&lt;&gt;"",'Invoice Register'!$I12&gt;=N$7,'Invoice Register'!$I12&lt;=MIN(EOMONTH(N$7,0),'Invoice Register'!$B$5)),IF('Invoice Register'!$J12="",0,'Invoice Register'!$J12),0))))</f>
        <v/>
      </c>
      <c r="O13" s="48">
        <f>IF(OR($D13="",$C13=""),"",MAX(0,N13*(1+O$6/1200*MAX(0,MIN(EOMONTH(O$7,0),'Invoice Register'!$B$5)-MAX($D13,O$7-1))/DAY(EOMONTH(O$7,0)))-(IF(AND('Invoice Register'!$G12&lt;&gt;"",'Invoice Register'!$G12&gt;=O$7,'Invoice Register'!$G12&lt;=MIN(EOMONTH(O$7,0),'Invoice Register'!$B$5)),IF('Invoice Register'!$H12="",0,'Invoice Register'!$H12),0)+IF(AND('Invoice Register'!$I12&lt;&gt;"",'Invoice Register'!$I12&gt;=O$7,'Invoice Register'!$I12&lt;=MIN(EOMONTH(O$7,0),'Invoice Register'!$B$5)),IF('Invoice Register'!$J12="",0,'Invoice Register'!$J12),0))))</f>
        <v/>
      </c>
      <c r="P13" s="48">
        <f>IF(OR($D13="",$C13=""),"",MAX(0,O13*(1+P$6/1200*MAX(0,MIN(EOMONTH(P$7,0),'Invoice Register'!$B$5)-MAX($D13,P$7-1))/DAY(EOMONTH(P$7,0)))-(IF(AND('Invoice Register'!$G12&lt;&gt;"",'Invoice Register'!$G12&gt;=P$7,'Invoice Register'!$G12&lt;=MIN(EOMONTH(P$7,0),'Invoice Register'!$B$5)),IF('Invoice Register'!$H12="",0,'Invoice Register'!$H12),0)+IF(AND('Invoice Register'!$I12&lt;&gt;"",'Invoice Register'!$I12&gt;=P$7,'Invoice Register'!$I12&lt;=MIN(EOMONTH(P$7,0),'Invoice Register'!$B$5)),IF('Invoice Register'!$J12="",0,'Invoice Register'!$J12),0))))</f>
        <v/>
      </c>
      <c r="Q13" s="48">
        <f>IF(OR($D13="",$C13=""),"",MAX(0,P13*(1+Q$6/1200*MAX(0,MIN(EOMONTH(Q$7,0),'Invoice Register'!$B$5)-MAX($D13,Q$7-1))/DAY(EOMONTH(Q$7,0)))-(IF(AND('Invoice Register'!$G12&lt;&gt;"",'Invoice Register'!$G12&gt;=Q$7,'Invoice Register'!$G12&lt;=MIN(EOMONTH(Q$7,0),'Invoice Register'!$B$5)),IF('Invoice Register'!$H12="",0,'Invoice Register'!$H12),0)+IF(AND('Invoice Register'!$I12&lt;&gt;"",'Invoice Register'!$I12&gt;=Q$7,'Invoice Register'!$I12&lt;=MIN(EOMONTH(Q$7,0),'Invoice Register'!$B$5)),IF('Invoice Register'!$J12="",0,'Invoice Register'!$J12),0))))</f>
        <v/>
      </c>
      <c r="R13" s="48">
        <f>IF(OR($D13="",$C13=""),"",MAX(0,Q13*(1+R$6/1200*MAX(0,MIN(EOMONTH(R$7,0),'Invoice Register'!$B$5)-MAX($D13,R$7-1))/DAY(EOMONTH(R$7,0)))-(IF(AND('Invoice Register'!$G12&lt;&gt;"",'Invoice Register'!$G12&gt;=R$7,'Invoice Register'!$G12&lt;=MIN(EOMONTH(R$7,0),'Invoice Register'!$B$5)),IF('Invoice Register'!$H12="",0,'Invoice Register'!$H12),0)+IF(AND('Invoice Register'!$I12&lt;&gt;"",'Invoice Register'!$I12&gt;=R$7,'Invoice Register'!$I12&lt;=MIN(EOMONTH(R$7,0),'Invoice Register'!$B$5)),IF('Invoice Register'!$J12="",0,'Invoice Register'!$J12),0))))</f>
        <v/>
      </c>
      <c r="S13" s="48">
        <f>IF(OR($D13="",$C13=""),"",MAX(0,R13*(1+S$6/1200*MAX(0,MIN(EOMONTH(S$7,0),'Invoice Register'!$B$5)-MAX($D13,S$7-1))/DAY(EOMONTH(S$7,0)))-(IF(AND('Invoice Register'!$G12&lt;&gt;"",'Invoice Register'!$G12&gt;=S$7,'Invoice Register'!$G12&lt;=MIN(EOMONTH(S$7,0),'Invoice Register'!$B$5)),IF('Invoice Register'!$H12="",0,'Invoice Register'!$H12),0)+IF(AND('Invoice Register'!$I12&lt;&gt;"",'Invoice Register'!$I12&gt;=S$7,'Invoice Register'!$I12&lt;=MIN(EOMONTH(S$7,0),'Invoice Register'!$B$5)),IF('Invoice Register'!$J12="",0,'Invoice Register'!$J12),0))))</f>
        <v/>
      </c>
      <c r="T13" s="48">
        <f>IF(OR($D13="",$C13=""),"",MAX(0,S13*(1+T$6/1200*MAX(0,MIN(EOMONTH(T$7,0),'Invoice Register'!$B$5)-MAX($D13,T$7-1))/DAY(EOMONTH(T$7,0)))-(IF(AND('Invoice Register'!$G12&lt;&gt;"",'Invoice Register'!$G12&gt;=T$7,'Invoice Register'!$G12&lt;=MIN(EOMONTH(T$7,0),'Invoice Register'!$B$5)),IF('Invoice Register'!$H12="",0,'Invoice Register'!$H12),0)+IF(AND('Invoice Register'!$I12&lt;&gt;"",'Invoice Register'!$I12&gt;=T$7,'Invoice Register'!$I12&lt;=MIN(EOMONTH(T$7,0),'Invoice Register'!$B$5)),IF('Invoice Register'!$J12="",0,'Invoice Register'!$J12),0))))</f>
        <v/>
      </c>
      <c r="U13" s="48">
        <f>IF(OR($D13="",$C13=""),"",MAX(0,T13*(1+U$6/1200*MAX(0,MIN(EOMONTH(U$7,0),'Invoice Register'!$B$5)-MAX($D13,U$7-1))/DAY(EOMONTH(U$7,0)))-(IF(AND('Invoice Register'!$G12&lt;&gt;"",'Invoice Register'!$G12&gt;=U$7,'Invoice Register'!$G12&lt;=MIN(EOMONTH(U$7,0),'Invoice Register'!$B$5)),IF('Invoice Register'!$H12="",0,'Invoice Register'!$H12),0)+IF(AND('Invoice Register'!$I12&lt;&gt;"",'Invoice Register'!$I12&gt;=U$7,'Invoice Register'!$I12&lt;=MIN(EOMONTH(U$7,0),'Invoice Register'!$B$5)),IF('Invoice Register'!$J12="",0,'Invoice Register'!$J12),0))))</f>
        <v/>
      </c>
      <c r="V13" s="48">
        <f>IF(OR($D13="",$C13=""),"",MAX(0,U13*(1+V$6/1200*MAX(0,MIN(EOMONTH(V$7,0),'Invoice Register'!$B$5)-MAX($D13,V$7-1))/DAY(EOMONTH(V$7,0)))-(IF(AND('Invoice Register'!$G12&lt;&gt;"",'Invoice Register'!$G12&gt;=V$7,'Invoice Register'!$G12&lt;=MIN(EOMONTH(V$7,0),'Invoice Register'!$B$5)),IF('Invoice Register'!$H12="",0,'Invoice Register'!$H12),0)+IF(AND('Invoice Register'!$I12&lt;&gt;"",'Invoice Register'!$I12&gt;=V$7,'Invoice Register'!$I12&lt;=MIN(EOMONTH(V$7,0),'Invoice Register'!$B$5)),IF('Invoice Register'!$J12="",0,'Invoice Register'!$J12),0))))</f>
        <v/>
      </c>
      <c r="W13" s="48">
        <f>IF(OR($D13="",$C13=""),"",MAX(0,V13*(1+W$6/1200*MAX(0,MIN(EOMONTH(W$7,0),'Invoice Register'!$B$5)-MAX($D13,W$7-1))/DAY(EOMONTH(W$7,0)))-(IF(AND('Invoice Register'!$G12&lt;&gt;"",'Invoice Register'!$G12&gt;=W$7,'Invoice Register'!$G12&lt;=MIN(EOMONTH(W$7,0),'Invoice Register'!$B$5)),IF('Invoice Register'!$H12="",0,'Invoice Register'!$H12),0)+IF(AND('Invoice Register'!$I12&lt;&gt;"",'Invoice Register'!$I12&gt;=W$7,'Invoice Register'!$I12&lt;=MIN(EOMONTH(W$7,0),'Invoice Register'!$B$5)),IF('Invoice Register'!$J12="",0,'Invoice Register'!$J12),0))))</f>
        <v/>
      </c>
      <c r="X13" s="48">
        <f>IF(OR($D13="",$C13=""),"",MAX(0,W13*(1+X$6/1200*MAX(0,MIN(EOMONTH(X$7,0),'Invoice Register'!$B$5)-MAX($D13,X$7-1))/DAY(EOMONTH(X$7,0)))-(IF(AND('Invoice Register'!$G12&lt;&gt;"",'Invoice Register'!$G12&gt;=X$7,'Invoice Register'!$G12&lt;=MIN(EOMONTH(X$7,0),'Invoice Register'!$B$5)),IF('Invoice Register'!$H12="",0,'Invoice Register'!$H12),0)+IF(AND('Invoice Register'!$I12&lt;&gt;"",'Invoice Register'!$I12&gt;=X$7,'Invoice Register'!$I12&lt;=MIN(EOMONTH(X$7,0),'Invoice Register'!$B$5)),IF('Invoice Register'!$J12="",0,'Invoice Register'!$J12),0))))</f>
        <v/>
      </c>
      <c r="Y13" s="48">
        <f>IF(OR($D13="",$C13=""),"",MAX(0,X13*(1+Y$6/1200*MAX(0,MIN(EOMONTH(Y$7,0),'Invoice Register'!$B$5)-MAX($D13,Y$7-1))/DAY(EOMONTH(Y$7,0)))-(IF(AND('Invoice Register'!$G12&lt;&gt;"",'Invoice Register'!$G12&gt;=Y$7,'Invoice Register'!$G12&lt;=MIN(EOMONTH(Y$7,0),'Invoice Register'!$B$5)),IF('Invoice Register'!$H12="",0,'Invoice Register'!$H12),0)+IF(AND('Invoice Register'!$I12&lt;&gt;"",'Invoice Register'!$I12&gt;=Y$7,'Invoice Register'!$I12&lt;=MIN(EOMONTH(Y$7,0),'Invoice Register'!$B$5)),IF('Invoice Register'!$J12="",0,'Invoice Register'!$J12),0))))</f>
        <v/>
      </c>
      <c r="Z13" s="48">
        <f>IF(OR($D13="",$C13=""),"",MAX(0,Y13*(1+Z$6/1200*MAX(0,MIN(EOMONTH(Z$7,0),'Invoice Register'!$B$5)-MAX($D13,Z$7-1))/DAY(EOMONTH(Z$7,0)))-(IF(AND('Invoice Register'!$G12&lt;&gt;"",'Invoice Register'!$G12&gt;=Z$7,'Invoice Register'!$G12&lt;=MIN(EOMONTH(Z$7,0),'Invoice Register'!$B$5)),IF('Invoice Register'!$H12="",0,'Invoice Register'!$H12),0)+IF(AND('Invoice Register'!$I12&lt;&gt;"",'Invoice Register'!$I12&gt;=Z$7,'Invoice Register'!$I12&lt;=MIN(EOMONTH(Z$7,0),'Invoice Register'!$B$5)),IF('Invoice Register'!$J12="",0,'Invoice Register'!$J12),0))))</f>
        <v/>
      </c>
      <c r="AA13" s="48">
        <f>IF(OR($D13="",$C13=""),"",MAX(0,Z13*(1+AA$6/1200*MAX(0,MIN(EOMONTH(AA$7,0),'Invoice Register'!$B$5)-MAX($D13,AA$7-1))/DAY(EOMONTH(AA$7,0)))-(IF(AND('Invoice Register'!$G12&lt;&gt;"",'Invoice Register'!$G12&gt;=AA$7,'Invoice Register'!$G12&lt;=MIN(EOMONTH(AA$7,0),'Invoice Register'!$B$5)),IF('Invoice Register'!$H12="",0,'Invoice Register'!$H12),0)+IF(AND('Invoice Register'!$I12&lt;&gt;"",'Invoice Register'!$I12&gt;=AA$7,'Invoice Register'!$I12&lt;=MIN(EOMONTH(AA$7,0),'Invoice Register'!$B$5)),IF('Invoice Register'!$J12="",0,'Invoice Register'!$J12),0))))</f>
        <v/>
      </c>
      <c r="AB13" s="48">
        <f>IF(OR($D13="",$C13=""),"",MAX(0,AA13*(1+AB$6/1200*MAX(0,MIN(EOMONTH(AB$7,0),'Invoice Register'!$B$5)-MAX($D13,AB$7-1))/DAY(EOMONTH(AB$7,0)))-(IF(AND('Invoice Register'!$G12&lt;&gt;"",'Invoice Register'!$G12&gt;=AB$7,'Invoice Register'!$G12&lt;=MIN(EOMONTH(AB$7,0),'Invoice Register'!$B$5)),IF('Invoice Register'!$H12="",0,'Invoice Register'!$H12),0)+IF(AND('Invoice Register'!$I12&lt;&gt;"",'Invoice Register'!$I12&gt;=AB$7,'Invoice Register'!$I12&lt;=MIN(EOMONTH(AB$7,0),'Invoice Register'!$B$5)),IF('Invoice Register'!$J12="",0,'Invoice Register'!$J12),0))))</f>
        <v/>
      </c>
      <c r="AC13" s="49">
        <f>IF(OR($D13="",$C13=""),"",ROUND(AB13+(IF(AND('Invoice Register'!$G12&lt;&gt;"",'Invoice Register'!$G12&lt;='Invoice Register'!$B$5),IF('Invoice Register'!$H12="",0,'Invoice Register'!$H12),0)+IF(AND('Invoice Register'!$I12&lt;&gt;"",'Invoice Register'!$I12&lt;='Invoice Register'!$B$5),IF('Invoice Register'!$J12="",0,'Invoice Register'!$J12),0))-$C13,2))</f>
        <v/>
      </c>
    </row>
    <row r="14" ht="15" customHeight="1" s="29">
      <c r="A14" s="46">
        <f>'Invoice Register'!A13</f>
        <v/>
      </c>
      <c r="B14" s="46">
        <f>'Invoice Register'!B13</f>
        <v/>
      </c>
      <c r="C14" s="46">
        <f>'Invoice Register'!E13</f>
        <v/>
      </c>
      <c r="D14" s="47">
        <f>'Invoice Register'!K13</f>
        <v/>
      </c>
      <c r="E14" s="48">
        <f>IF(OR($D14="",$C14=""),"",MAX(0,$C14*(1+E$6/1200*MAX(0,MIN(EOMONTH(E$7,0),'Invoice Register'!$B$5)-MAX($D14,E$7-1))/DAY(EOMONTH(E$7,0)))-(IF(AND('Invoice Register'!$G13&lt;&gt;"",'Invoice Register'!$G13&gt;=E$7,'Invoice Register'!$G13&lt;=MIN(EOMONTH(E$7,0),'Invoice Register'!$B$5)),IF('Invoice Register'!$H13="",0,'Invoice Register'!$H13),0)+IF(AND('Invoice Register'!$I13&lt;&gt;"",'Invoice Register'!$I13&gt;=E$7,'Invoice Register'!$I13&lt;=MIN(EOMONTH(E$7,0),'Invoice Register'!$B$5)),IF('Invoice Register'!$J13="",0,'Invoice Register'!$J13),0))))</f>
        <v/>
      </c>
      <c r="F14" s="48">
        <f>IF(OR($D14="",$C14=""),"",MAX(0,E14*(1+F$6/1200*MAX(0,MIN(EOMONTH(F$7,0),'Invoice Register'!$B$5)-MAX($D14,F$7-1))/DAY(EOMONTH(F$7,0)))-(IF(AND('Invoice Register'!$G13&lt;&gt;"",'Invoice Register'!$G13&gt;=F$7,'Invoice Register'!$G13&lt;=MIN(EOMONTH(F$7,0),'Invoice Register'!$B$5)),IF('Invoice Register'!$H13="",0,'Invoice Register'!$H13),0)+IF(AND('Invoice Register'!$I13&lt;&gt;"",'Invoice Register'!$I13&gt;=F$7,'Invoice Register'!$I13&lt;=MIN(EOMONTH(F$7,0),'Invoice Register'!$B$5)),IF('Invoice Register'!$J13="",0,'Invoice Register'!$J13),0))))</f>
        <v/>
      </c>
      <c r="G14" s="48">
        <f>IF(OR($D14="",$C14=""),"",MAX(0,F14*(1+G$6/1200*MAX(0,MIN(EOMONTH(G$7,0),'Invoice Register'!$B$5)-MAX($D14,G$7-1))/DAY(EOMONTH(G$7,0)))-(IF(AND('Invoice Register'!$G13&lt;&gt;"",'Invoice Register'!$G13&gt;=G$7,'Invoice Register'!$G13&lt;=MIN(EOMONTH(G$7,0),'Invoice Register'!$B$5)),IF('Invoice Register'!$H13="",0,'Invoice Register'!$H13),0)+IF(AND('Invoice Register'!$I13&lt;&gt;"",'Invoice Register'!$I13&gt;=G$7,'Invoice Register'!$I13&lt;=MIN(EOMONTH(G$7,0),'Invoice Register'!$B$5)),IF('Invoice Register'!$J13="",0,'Invoice Register'!$J13),0))))</f>
        <v/>
      </c>
      <c r="H14" s="48">
        <f>IF(OR($D14="",$C14=""),"",MAX(0,G14*(1+H$6/1200*MAX(0,MIN(EOMONTH(H$7,0),'Invoice Register'!$B$5)-MAX($D14,H$7-1))/DAY(EOMONTH(H$7,0)))-(IF(AND('Invoice Register'!$G13&lt;&gt;"",'Invoice Register'!$G13&gt;=H$7,'Invoice Register'!$G13&lt;=MIN(EOMONTH(H$7,0),'Invoice Register'!$B$5)),IF('Invoice Register'!$H13="",0,'Invoice Register'!$H13),0)+IF(AND('Invoice Register'!$I13&lt;&gt;"",'Invoice Register'!$I13&gt;=H$7,'Invoice Register'!$I13&lt;=MIN(EOMONTH(H$7,0),'Invoice Register'!$B$5)),IF('Invoice Register'!$J13="",0,'Invoice Register'!$J13),0))))</f>
        <v/>
      </c>
      <c r="I14" s="48">
        <f>IF(OR($D14="",$C14=""),"",MAX(0,H14*(1+I$6/1200*MAX(0,MIN(EOMONTH(I$7,0),'Invoice Register'!$B$5)-MAX($D14,I$7-1))/DAY(EOMONTH(I$7,0)))-(IF(AND('Invoice Register'!$G13&lt;&gt;"",'Invoice Register'!$G13&gt;=I$7,'Invoice Register'!$G13&lt;=MIN(EOMONTH(I$7,0),'Invoice Register'!$B$5)),IF('Invoice Register'!$H13="",0,'Invoice Register'!$H13),0)+IF(AND('Invoice Register'!$I13&lt;&gt;"",'Invoice Register'!$I13&gt;=I$7,'Invoice Register'!$I13&lt;=MIN(EOMONTH(I$7,0),'Invoice Register'!$B$5)),IF('Invoice Register'!$J13="",0,'Invoice Register'!$J13),0))))</f>
        <v/>
      </c>
      <c r="J14" s="48">
        <f>IF(OR($D14="",$C14=""),"",MAX(0,I14*(1+J$6/1200*MAX(0,MIN(EOMONTH(J$7,0),'Invoice Register'!$B$5)-MAX($D14,J$7-1))/DAY(EOMONTH(J$7,0)))-(IF(AND('Invoice Register'!$G13&lt;&gt;"",'Invoice Register'!$G13&gt;=J$7,'Invoice Register'!$G13&lt;=MIN(EOMONTH(J$7,0),'Invoice Register'!$B$5)),IF('Invoice Register'!$H13="",0,'Invoice Register'!$H13),0)+IF(AND('Invoice Register'!$I13&lt;&gt;"",'Invoice Register'!$I13&gt;=J$7,'Invoice Register'!$I13&lt;=MIN(EOMONTH(J$7,0),'Invoice Register'!$B$5)),IF('Invoice Register'!$J13="",0,'Invoice Register'!$J13),0))))</f>
        <v/>
      </c>
      <c r="K14" s="48">
        <f>IF(OR($D14="",$C14=""),"",MAX(0,J14*(1+K$6/1200*MAX(0,MIN(EOMONTH(K$7,0),'Invoice Register'!$B$5)-MAX($D14,K$7-1))/DAY(EOMONTH(K$7,0)))-(IF(AND('Invoice Register'!$G13&lt;&gt;"",'Invoice Register'!$G13&gt;=K$7,'Invoice Register'!$G13&lt;=MIN(EOMONTH(K$7,0),'Invoice Register'!$B$5)),IF('Invoice Register'!$H13="",0,'Invoice Register'!$H13),0)+IF(AND('Invoice Register'!$I13&lt;&gt;"",'Invoice Register'!$I13&gt;=K$7,'Invoice Register'!$I13&lt;=MIN(EOMONTH(K$7,0),'Invoice Register'!$B$5)),IF('Invoice Register'!$J13="",0,'Invoice Register'!$J13),0))))</f>
        <v/>
      </c>
      <c r="L14" s="48">
        <f>IF(OR($D14="",$C14=""),"",MAX(0,K14*(1+L$6/1200*MAX(0,MIN(EOMONTH(L$7,0),'Invoice Register'!$B$5)-MAX($D14,L$7-1))/DAY(EOMONTH(L$7,0)))-(IF(AND('Invoice Register'!$G13&lt;&gt;"",'Invoice Register'!$G13&gt;=L$7,'Invoice Register'!$G13&lt;=MIN(EOMONTH(L$7,0),'Invoice Register'!$B$5)),IF('Invoice Register'!$H13="",0,'Invoice Register'!$H13),0)+IF(AND('Invoice Register'!$I13&lt;&gt;"",'Invoice Register'!$I13&gt;=L$7,'Invoice Register'!$I13&lt;=MIN(EOMONTH(L$7,0),'Invoice Register'!$B$5)),IF('Invoice Register'!$J13="",0,'Invoice Register'!$J13),0))))</f>
        <v/>
      </c>
      <c r="M14" s="48">
        <f>IF(OR($D14="",$C14=""),"",MAX(0,L14*(1+M$6/1200*MAX(0,MIN(EOMONTH(M$7,0),'Invoice Register'!$B$5)-MAX($D14,M$7-1))/DAY(EOMONTH(M$7,0)))-(IF(AND('Invoice Register'!$G13&lt;&gt;"",'Invoice Register'!$G13&gt;=M$7,'Invoice Register'!$G13&lt;=MIN(EOMONTH(M$7,0),'Invoice Register'!$B$5)),IF('Invoice Register'!$H13="",0,'Invoice Register'!$H13),0)+IF(AND('Invoice Register'!$I13&lt;&gt;"",'Invoice Register'!$I13&gt;=M$7,'Invoice Register'!$I13&lt;=MIN(EOMONTH(M$7,0),'Invoice Register'!$B$5)),IF('Invoice Register'!$J13="",0,'Invoice Register'!$J13),0))))</f>
        <v/>
      </c>
      <c r="N14" s="48">
        <f>IF(OR($D14="",$C14=""),"",MAX(0,M14*(1+N$6/1200*MAX(0,MIN(EOMONTH(N$7,0),'Invoice Register'!$B$5)-MAX($D14,N$7-1))/DAY(EOMONTH(N$7,0)))-(IF(AND('Invoice Register'!$G13&lt;&gt;"",'Invoice Register'!$G13&gt;=N$7,'Invoice Register'!$G13&lt;=MIN(EOMONTH(N$7,0),'Invoice Register'!$B$5)),IF('Invoice Register'!$H13="",0,'Invoice Register'!$H13),0)+IF(AND('Invoice Register'!$I13&lt;&gt;"",'Invoice Register'!$I13&gt;=N$7,'Invoice Register'!$I13&lt;=MIN(EOMONTH(N$7,0),'Invoice Register'!$B$5)),IF('Invoice Register'!$J13="",0,'Invoice Register'!$J13),0))))</f>
        <v/>
      </c>
      <c r="O14" s="48">
        <f>IF(OR($D14="",$C14=""),"",MAX(0,N14*(1+O$6/1200*MAX(0,MIN(EOMONTH(O$7,0),'Invoice Register'!$B$5)-MAX($D14,O$7-1))/DAY(EOMONTH(O$7,0)))-(IF(AND('Invoice Register'!$G13&lt;&gt;"",'Invoice Register'!$G13&gt;=O$7,'Invoice Register'!$G13&lt;=MIN(EOMONTH(O$7,0),'Invoice Register'!$B$5)),IF('Invoice Register'!$H13="",0,'Invoice Register'!$H13),0)+IF(AND('Invoice Register'!$I13&lt;&gt;"",'Invoice Register'!$I13&gt;=O$7,'Invoice Register'!$I13&lt;=MIN(EOMONTH(O$7,0),'Invoice Register'!$B$5)),IF('Invoice Register'!$J13="",0,'Invoice Register'!$J13),0))))</f>
        <v/>
      </c>
      <c r="P14" s="48">
        <f>IF(OR($D14="",$C14=""),"",MAX(0,O14*(1+P$6/1200*MAX(0,MIN(EOMONTH(P$7,0),'Invoice Register'!$B$5)-MAX($D14,P$7-1))/DAY(EOMONTH(P$7,0)))-(IF(AND('Invoice Register'!$G13&lt;&gt;"",'Invoice Register'!$G13&gt;=P$7,'Invoice Register'!$G13&lt;=MIN(EOMONTH(P$7,0),'Invoice Register'!$B$5)),IF('Invoice Register'!$H13="",0,'Invoice Register'!$H13),0)+IF(AND('Invoice Register'!$I13&lt;&gt;"",'Invoice Register'!$I13&gt;=P$7,'Invoice Register'!$I13&lt;=MIN(EOMONTH(P$7,0),'Invoice Register'!$B$5)),IF('Invoice Register'!$J13="",0,'Invoice Register'!$J13),0))))</f>
        <v/>
      </c>
      <c r="Q14" s="48">
        <f>IF(OR($D14="",$C14=""),"",MAX(0,P14*(1+Q$6/1200*MAX(0,MIN(EOMONTH(Q$7,0),'Invoice Register'!$B$5)-MAX($D14,Q$7-1))/DAY(EOMONTH(Q$7,0)))-(IF(AND('Invoice Register'!$G13&lt;&gt;"",'Invoice Register'!$G13&gt;=Q$7,'Invoice Register'!$G13&lt;=MIN(EOMONTH(Q$7,0),'Invoice Register'!$B$5)),IF('Invoice Register'!$H13="",0,'Invoice Register'!$H13),0)+IF(AND('Invoice Register'!$I13&lt;&gt;"",'Invoice Register'!$I13&gt;=Q$7,'Invoice Register'!$I13&lt;=MIN(EOMONTH(Q$7,0),'Invoice Register'!$B$5)),IF('Invoice Register'!$J13="",0,'Invoice Register'!$J13),0))))</f>
        <v/>
      </c>
      <c r="R14" s="48">
        <f>IF(OR($D14="",$C14=""),"",MAX(0,Q14*(1+R$6/1200*MAX(0,MIN(EOMONTH(R$7,0),'Invoice Register'!$B$5)-MAX($D14,R$7-1))/DAY(EOMONTH(R$7,0)))-(IF(AND('Invoice Register'!$G13&lt;&gt;"",'Invoice Register'!$G13&gt;=R$7,'Invoice Register'!$G13&lt;=MIN(EOMONTH(R$7,0),'Invoice Register'!$B$5)),IF('Invoice Register'!$H13="",0,'Invoice Register'!$H13),0)+IF(AND('Invoice Register'!$I13&lt;&gt;"",'Invoice Register'!$I13&gt;=R$7,'Invoice Register'!$I13&lt;=MIN(EOMONTH(R$7,0),'Invoice Register'!$B$5)),IF('Invoice Register'!$J13="",0,'Invoice Register'!$J13),0))))</f>
        <v/>
      </c>
      <c r="S14" s="48">
        <f>IF(OR($D14="",$C14=""),"",MAX(0,R14*(1+S$6/1200*MAX(0,MIN(EOMONTH(S$7,0),'Invoice Register'!$B$5)-MAX($D14,S$7-1))/DAY(EOMONTH(S$7,0)))-(IF(AND('Invoice Register'!$G13&lt;&gt;"",'Invoice Register'!$G13&gt;=S$7,'Invoice Register'!$G13&lt;=MIN(EOMONTH(S$7,0),'Invoice Register'!$B$5)),IF('Invoice Register'!$H13="",0,'Invoice Register'!$H13),0)+IF(AND('Invoice Register'!$I13&lt;&gt;"",'Invoice Register'!$I13&gt;=S$7,'Invoice Register'!$I13&lt;=MIN(EOMONTH(S$7,0),'Invoice Register'!$B$5)),IF('Invoice Register'!$J13="",0,'Invoice Register'!$J13),0))))</f>
        <v/>
      </c>
      <c r="T14" s="48">
        <f>IF(OR($D14="",$C14=""),"",MAX(0,S14*(1+T$6/1200*MAX(0,MIN(EOMONTH(T$7,0),'Invoice Register'!$B$5)-MAX($D14,T$7-1))/DAY(EOMONTH(T$7,0)))-(IF(AND('Invoice Register'!$G13&lt;&gt;"",'Invoice Register'!$G13&gt;=T$7,'Invoice Register'!$G13&lt;=MIN(EOMONTH(T$7,0),'Invoice Register'!$B$5)),IF('Invoice Register'!$H13="",0,'Invoice Register'!$H13),0)+IF(AND('Invoice Register'!$I13&lt;&gt;"",'Invoice Register'!$I13&gt;=T$7,'Invoice Register'!$I13&lt;=MIN(EOMONTH(T$7,0),'Invoice Register'!$B$5)),IF('Invoice Register'!$J13="",0,'Invoice Register'!$J13),0))))</f>
        <v/>
      </c>
      <c r="U14" s="48">
        <f>IF(OR($D14="",$C14=""),"",MAX(0,T14*(1+U$6/1200*MAX(0,MIN(EOMONTH(U$7,0),'Invoice Register'!$B$5)-MAX($D14,U$7-1))/DAY(EOMONTH(U$7,0)))-(IF(AND('Invoice Register'!$G13&lt;&gt;"",'Invoice Register'!$G13&gt;=U$7,'Invoice Register'!$G13&lt;=MIN(EOMONTH(U$7,0),'Invoice Register'!$B$5)),IF('Invoice Register'!$H13="",0,'Invoice Register'!$H13),0)+IF(AND('Invoice Register'!$I13&lt;&gt;"",'Invoice Register'!$I13&gt;=U$7,'Invoice Register'!$I13&lt;=MIN(EOMONTH(U$7,0),'Invoice Register'!$B$5)),IF('Invoice Register'!$J13="",0,'Invoice Register'!$J13),0))))</f>
        <v/>
      </c>
      <c r="V14" s="48">
        <f>IF(OR($D14="",$C14=""),"",MAX(0,U14*(1+V$6/1200*MAX(0,MIN(EOMONTH(V$7,0),'Invoice Register'!$B$5)-MAX($D14,V$7-1))/DAY(EOMONTH(V$7,0)))-(IF(AND('Invoice Register'!$G13&lt;&gt;"",'Invoice Register'!$G13&gt;=V$7,'Invoice Register'!$G13&lt;=MIN(EOMONTH(V$7,0),'Invoice Register'!$B$5)),IF('Invoice Register'!$H13="",0,'Invoice Register'!$H13),0)+IF(AND('Invoice Register'!$I13&lt;&gt;"",'Invoice Register'!$I13&gt;=V$7,'Invoice Register'!$I13&lt;=MIN(EOMONTH(V$7,0),'Invoice Register'!$B$5)),IF('Invoice Register'!$J13="",0,'Invoice Register'!$J13),0))))</f>
        <v/>
      </c>
      <c r="W14" s="48">
        <f>IF(OR($D14="",$C14=""),"",MAX(0,V14*(1+W$6/1200*MAX(0,MIN(EOMONTH(W$7,0),'Invoice Register'!$B$5)-MAX($D14,W$7-1))/DAY(EOMONTH(W$7,0)))-(IF(AND('Invoice Register'!$G13&lt;&gt;"",'Invoice Register'!$G13&gt;=W$7,'Invoice Register'!$G13&lt;=MIN(EOMONTH(W$7,0),'Invoice Register'!$B$5)),IF('Invoice Register'!$H13="",0,'Invoice Register'!$H13),0)+IF(AND('Invoice Register'!$I13&lt;&gt;"",'Invoice Register'!$I13&gt;=W$7,'Invoice Register'!$I13&lt;=MIN(EOMONTH(W$7,0),'Invoice Register'!$B$5)),IF('Invoice Register'!$J13="",0,'Invoice Register'!$J13),0))))</f>
        <v/>
      </c>
      <c r="X14" s="48">
        <f>IF(OR($D14="",$C14=""),"",MAX(0,W14*(1+X$6/1200*MAX(0,MIN(EOMONTH(X$7,0),'Invoice Register'!$B$5)-MAX($D14,X$7-1))/DAY(EOMONTH(X$7,0)))-(IF(AND('Invoice Register'!$G13&lt;&gt;"",'Invoice Register'!$G13&gt;=X$7,'Invoice Register'!$G13&lt;=MIN(EOMONTH(X$7,0),'Invoice Register'!$B$5)),IF('Invoice Register'!$H13="",0,'Invoice Register'!$H13),0)+IF(AND('Invoice Register'!$I13&lt;&gt;"",'Invoice Register'!$I13&gt;=X$7,'Invoice Register'!$I13&lt;=MIN(EOMONTH(X$7,0),'Invoice Register'!$B$5)),IF('Invoice Register'!$J13="",0,'Invoice Register'!$J13),0))))</f>
        <v/>
      </c>
      <c r="Y14" s="48">
        <f>IF(OR($D14="",$C14=""),"",MAX(0,X14*(1+Y$6/1200*MAX(0,MIN(EOMONTH(Y$7,0),'Invoice Register'!$B$5)-MAX($D14,Y$7-1))/DAY(EOMONTH(Y$7,0)))-(IF(AND('Invoice Register'!$G13&lt;&gt;"",'Invoice Register'!$G13&gt;=Y$7,'Invoice Register'!$G13&lt;=MIN(EOMONTH(Y$7,0),'Invoice Register'!$B$5)),IF('Invoice Register'!$H13="",0,'Invoice Register'!$H13),0)+IF(AND('Invoice Register'!$I13&lt;&gt;"",'Invoice Register'!$I13&gt;=Y$7,'Invoice Register'!$I13&lt;=MIN(EOMONTH(Y$7,0),'Invoice Register'!$B$5)),IF('Invoice Register'!$J13="",0,'Invoice Register'!$J13),0))))</f>
        <v/>
      </c>
      <c r="Z14" s="48">
        <f>IF(OR($D14="",$C14=""),"",MAX(0,Y14*(1+Z$6/1200*MAX(0,MIN(EOMONTH(Z$7,0),'Invoice Register'!$B$5)-MAX($D14,Z$7-1))/DAY(EOMONTH(Z$7,0)))-(IF(AND('Invoice Register'!$G13&lt;&gt;"",'Invoice Register'!$G13&gt;=Z$7,'Invoice Register'!$G13&lt;=MIN(EOMONTH(Z$7,0),'Invoice Register'!$B$5)),IF('Invoice Register'!$H13="",0,'Invoice Register'!$H13),0)+IF(AND('Invoice Register'!$I13&lt;&gt;"",'Invoice Register'!$I13&gt;=Z$7,'Invoice Register'!$I13&lt;=MIN(EOMONTH(Z$7,0),'Invoice Register'!$B$5)),IF('Invoice Register'!$J13="",0,'Invoice Register'!$J13),0))))</f>
        <v/>
      </c>
      <c r="AA14" s="48">
        <f>IF(OR($D14="",$C14=""),"",MAX(0,Z14*(1+AA$6/1200*MAX(0,MIN(EOMONTH(AA$7,0),'Invoice Register'!$B$5)-MAX($D14,AA$7-1))/DAY(EOMONTH(AA$7,0)))-(IF(AND('Invoice Register'!$G13&lt;&gt;"",'Invoice Register'!$G13&gt;=AA$7,'Invoice Register'!$G13&lt;=MIN(EOMONTH(AA$7,0),'Invoice Register'!$B$5)),IF('Invoice Register'!$H13="",0,'Invoice Register'!$H13),0)+IF(AND('Invoice Register'!$I13&lt;&gt;"",'Invoice Register'!$I13&gt;=AA$7,'Invoice Register'!$I13&lt;=MIN(EOMONTH(AA$7,0),'Invoice Register'!$B$5)),IF('Invoice Register'!$J13="",0,'Invoice Register'!$J13),0))))</f>
        <v/>
      </c>
      <c r="AB14" s="48">
        <f>IF(OR($D14="",$C14=""),"",MAX(0,AA14*(1+AB$6/1200*MAX(0,MIN(EOMONTH(AB$7,0),'Invoice Register'!$B$5)-MAX($D14,AB$7-1))/DAY(EOMONTH(AB$7,0)))-(IF(AND('Invoice Register'!$G13&lt;&gt;"",'Invoice Register'!$G13&gt;=AB$7,'Invoice Register'!$G13&lt;=MIN(EOMONTH(AB$7,0),'Invoice Register'!$B$5)),IF('Invoice Register'!$H13="",0,'Invoice Register'!$H13),0)+IF(AND('Invoice Register'!$I13&lt;&gt;"",'Invoice Register'!$I13&gt;=AB$7,'Invoice Register'!$I13&lt;=MIN(EOMONTH(AB$7,0),'Invoice Register'!$B$5)),IF('Invoice Register'!$J13="",0,'Invoice Register'!$J13),0))))</f>
        <v/>
      </c>
      <c r="AC14" s="49">
        <f>IF(OR($D14="",$C14=""),"",ROUND(AB14+(IF(AND('Invoice Register'!$G13&lt;&gt;"",'Invoice Register'!$G13&lt;='Invoice Register'!$B$5),IF('Invoice Register'!$H13="",0,'Invoice Register'!$H13),0)+IF(AND('Invoice Register'!$I13&lt;&gt;"",'Invoice Register'!$I13&lt;='Invoice Register'!$B$5),IF('Invoice Register'!$J13="",0,'Invoice Register'!$J13),0))-$C14,2))</f>
        <v/>
      </c>
    </row>
    <row r="15" ht="15" customHeight="1" s="29">
      <c r="A15" s="46">
        <f>'Invoice Register'!A14</f>
        <v/>
      </c>
      <c r="B15" s="46">
        <f>'Invoice Register'!B14</f>
        <v/>
      </c>
      <c r="C15" s="46">
        <f>'Invoice Register'!E14</f>
        <v/>
      </c>
      <c r="D15" s="47">
        <f>'Invoice Register'!K14</f>
        <v/>
      </c>
      <c r="E15" s="48">
        <f>IF(OR($D15="",$C15=""),"",MAX(0,$C15*(1+E$6/1200*MAX(0,MIN(EOMONTH(E$7,0),'Invoice Register'!$B$5)-MAX($D15,E$7-1))/DAY(EOMONTH(E$7,0)))-(IF(AND('Invoice Register'!$G14&lt;&gt;"",'Invoice Register'!$G14&gt;=E$7,'Invoice Register'!$G14&lt;=MIN(EOMONTH(E$7,0),'Invoice Register'!$B$5)),IF('Invoice Register'!$H14="",0,'Invoice Register'!$H14),0)+IF(AND('Invoice Register'!$I14&lt;&gt;"",'Invoice Register'!$I14&gt;=E$7,'Invoice Register'!$I14&lt;=MIN(EOMONTH(E$7,0),'Invoice Register'!$B$5)),IF('Invoice Register'!$J14="",0,'Invoice Register'!$J14),0))))</f>
        <v/>
      </c>
      <c r="F15" s="48">
        <f>IF(OR($D15="",$C15=""),"",MAX(0,E15*(1+F$6/1200*MAX(0,MIN(EOMONTH(F$7,0),'Invoice Register'!$B$5)-MAX($D15,F$7-1))/DAY(EOMONTH(F$7,0)))-(IF(AND('Invoice Register'!$G14&lt;&gt;"",'Invoice Register'!$G14&gt;=F$7,'Invoice Register'!$G14&lt;=MIN(EOMONTH(F$7,0),'Invoice Register'!$B$5)),IF('Invoice Register'!$H14="",0,'Invoice Register'!$H14),0)+IF(AND('Invoice Register'!$I14&lt;&gt;"",'Invoice Register'!$I14&gt;=F$7,'Invoice Register'!$I14&lt;=MIN(EOMONTH(F$7,0),'Invoice Register'!$B$5)),IF('Invoice Register'!$J14="",0,'Invoice Register'!$J14),0))))</f>
        <v/>
      </c>
      <c r="G15" s="48">
        <f>IF(OR($D15="",$C15=""),"",MAX(0,F15*(1+G$6/1200*MAX(0,MIN(EOMONTH(G$7,0),'Invoice Register'!$B$5)-MAX($D15,G$7-1))/DAY(EOMONTH(G$7,0)))-(IF(AND('Invoice Register'!$G14&lt;&gt;"",'Invoice Register'!$G14&gt;=G$7,'Invoice Register'!$G14&lt;=MIN(EOMONTH(G$7,0),'Invoice Register'!$B$5)),IF('Invoice Register'!$H14="",0,'Invoice Register'!$H14),0)+IF(AND('Invoice Register'!$I14&lt;&gt;"",'Invoice Register'!$I14&gt;=G$7,'Invoice Register'!$I14&lt;=MIN(EOMONTH(G$7,0),'Invoice Register'!$B$5)),IF('Invoice Register'!$J14="",0,'Invoice Register'!$J14),0))))</f>
        <v/>
      </c>
      <c r="H15" s="48">
        <f>IF(OR($D15="",$C15=""),"",MAX(0,G15*(1+H$6/1200*MAX(0,MIN(EOMONTH(H$7,0),'Invoice Register'!$B$5)-MAX($D15,H$7-1))/DAY(EOMONTH(H$7,0)))-(IF(AND('Invoice Register'!$G14&lt;&gt;"",'Invoice Register'!$G14&gt;=H$7,'Invoice Register'!$G14&lt;=MIN(EOMONTH(H$7,0),'Invoice Register'!$B$5)),IF('Invoice Register'!$H14="",0,'Invoice Register'!$H14),0)+IF(AND('Invoice Register'!$I14&lt;&gt;"",'Invoice Register'!$I14&gt;=H$7,'Invoice Register'!$I14&lt;=MIN(EOMONTH(H$7,0),'Invoice Register'!$B$5)),IF('Invoice Register'!$J14="",0,'Invoice Register'!$J14),0))))</f>
        <v/>
      </c>
      <c r="I15" s="48">
        <f>IF(OR($D15="",$C15=""),"",MAX(0,H15*(1+I$6/1200*MAX(0,MIN(EOMONTH(I$7,0),'Invoice Register'!$B$5)-MAX($D15,I$7-1))/DAY(EOMONTH(I$7,0)))-(IF(AND('Invoice Register'!$G14&lt;&gt;"",'Invoice Register'!$G14&gt;=I$7,'Invoice Register'!$G14&lt;=MIN(EOMONTH(I$7,0),'Invoice Register'!$B$5)),IF('Invoice Register'!$H14="",0,'Invoice Register'!$H14),0)+IF(AND('Invoice Register'!$I14&lt;&gt;"",'Invoice Register'!$I14&gt;=I$7,'Invoice Register'!$I14&lt;=MIN(EOMONTH(I$7,0),'Invoice Register'!$B$5)),IF('Invoice Register'!$J14="",0,'Invoice Register'!$J14),0))))</f>
        <v/>
      </c>
      <c r="J15" s="48">
        <f>IF(OR($D15="",$C15=""),"",MAX(0,I15*(1+J$6/1200*MAX(0,MIN(EOMONTH(J$7,0),'Invoice Register'!$B$5)-MAX($D15,J$7-1))/DAY(EOMONTH(J$7,0)))-(IF(AND('Invoice Register'!$G14&lt;&gt;"",'Invoice Register'!$G14&gt;=J$7,'Invoice Register'!$G14&lt;=MIN(EOMONTH(J$7,0),'Invoice Register'!$B$5)),IF('Invoice Register'!$H14="",0,'Invoice Register'!$H14),0)+IF(AND('Invoice Register'!$I14&lt;&gt;"",'Invoice Register'!$I14&gt;=J$7,'Invoice Register'!$I14&lt;=MIN(EOMONTH(J$7,0),'Invoice Register'!$B$5)),IF('Invoice Register'!$J14="",0,'Invoice Register'!$J14),0))))</f>
        <v/>
      </c>
      <c r="K15" s="48">
        <f>IF(OR($D15="",$C15=""),"",MAX(0,J15*(1+K$6/1200*MAX(0,MIN(EOMONTH(K$7,0),'Invoice Register'!$B$5)-MAX($D15,K$7-1))/DAY(EOMONTH(K$7,0)))-(IF(AND('Invoice Register'!$G14&lt;&gt;"",'Invoice Register'!$G14&gt;=K$7,'Invoice Register'!$G14&lt;=MIN(EOMONTH(K$7,0),'Invoice Register'!$B$5)),IF('Invoice Register'!$H14="",0,'Invoice Register'!$H14),0)+IF(AND('Invoice Register'!$I14&lt;&gt;"",'Invoice Register'!$I14&gt;=K$7,'Invoice Register'!$I14&lt;=MIN(EOMONTH(K$7,0),'Invoice Register'!$B$5)),IF('Invoice Register'!$J14="",0,'Invoice Register'!$J14),0))))</f>
        <v/>
      </c>
      <c r="L15" s="48">
        <f>IF(OR($D15="",$C15=""),"",MAX(0,K15*(1+L$6/1200*MAX(0,MIN(EOMONTH(L$7,0),'Invoice Register'!$B$5)-MAX($D15,L$7-1))/DAY(EOMONTH(L$7,0)))-(IF(AND('Invoice Register'!$G14&lt;&gt;"",'Invoice Register'!$G14&gt;=L$7,'Invoice Register'!$G14&lt;=MIN(EOMONTH(L$7,0),'Invoice Register'!$B$5)),IF('Invoice Register'!$H14="",0,'Invoice Register'!$H14),0)+IF(AND('Invoice Register'!$I14&lt;&gt;"",'Invoice Register'!$I14&gt;=L$7,'Invoice Register'!$I14&lt;=MIN(EOMONTH(L$7,0),'Invoice Register'!$B$5)),IF('Invoice Register'!$J14="",0,'Invoice Register'!$J14),0))))</f>
        <v/>
      </c>
      <c r="M15" s="48">
        <f>IF(OR($D15="",$C15=""),"",MAX(0,L15*(1+M$6/1200*MAX(0,MIN(EOMONTH(M$7,0),'Invoice Register'!$B$5)-MAX($D15,M$7-1))/DAY(EOMONTH(M$7,0)))-(IF(AND('Invoice Register'!$G14&lt;&gt;"",'Invoice Register'!$G14&gt;=M$7,'Invoice Register'!$G14&lt;=MIN(EOMONTH(M$7,0),'Invoice Register'!$B$5)),IF('Invoice Register'!$H14="",0,'Invoice Register'!$H14),0)+IF(AND('Invoice Register'!$I14&lt;&gt;"",'Invoice Register'!$I14&gt;=M$7,'Invoice Register'!$I14&lt;=MIN(EOMONTH(M$7,0),'Invoice Register'!$B$5)),IF('Invoice Register'!$J14="",0,'Invoice Register'!$J14),0))))</f>
        <v/>
      </c>
      <c r="N15" s="48">
        <f>IF(OR($D15="",$C15=""),"",MAX(0,M15*(1+N$6/1200*MAX(0,MIN(EOMONTH(N$7,0),'Invoice Register'!$B$5)-MAX($D15,N$7-1))/DAY(EOMONTH(N$7,0)))-(IF(AND('Invoice Register'!$G14&lt;&gt;"",'Invoice Register'!$G14&gt;=N$7,'Invoice Register'!$G14&lt;=MIN(EOMONTH(N$7,0),'Invoice Register'!$B$5)),IF('Invoice Register'!$H14="",0,'Invoice Register'!$H14),0)+IF(AND('Invoice Register'!$I14&lt;&gt;"",'Invoice Register'!$I14&gt;=N$7,'Invoice Register'!$I14&lt;=MIN(EOMONTH(N$7,0),'Invoice Register'!$B$5)),IF('Invoice Register'!$J14="",0,'Invoice Register'!$J14),0))))</f>
        <v/>
      </c>
      <c r="O15" s="48">
        <f>IF(OR($D15="",$C15=""),"",MAX(0,N15*(1+O$6/1200*MAX(0,MIN(EOMONTH(O$7,0),'Invoice Register'!$B$5)-MAX($D15,O$7-1))/DAY(EOMONTH(O$7,0)))-(IF(AND('Invoice Register'!$G14&lt;&gt;"",'Invoice Register'!$G14&gt;=O$7,'Invoice Register'!$G14&lt;=MIN(EOMONTH(O$7,0),'Invoice Register'!$B$5)),IF('Invoice Register'!$H14="",0,'Invoice Register'!$H14),0)+IF(AND('Invoice Register'!$I14&lt;&gt;"",'Invoice Register'!$I14&gt;=O$7,'Invoice Register'!$I14&lt;=MIN(EOMONTH(O$7,0),'Invoice Register'!$B$5)),IF('Invoice Register'!$J14="",0,'Invoice Register'!$J14),0))))</f>
        <v/>
      </c>
      <c r="P15" s="48">
        <f>IF(OR($D15="",$C15=""),"",MAX(0,O15*(1+P$6/1200*MAX(0,MIN(EOMONTH(P$7,0),'Invoice Register'!$B$5)-MAX($D15,P$7-1))/DAY(EOMONTH(P$7,0)))-(IF(AND('Invoice Register'!$G14&lt;&gt;"",'Invoice Register'!$G14&gt;=P$7,'Invoice Register'!$G14&lt;=MIN(EOMONTH(P$7,0),'Invoice Register'!$B$5)),IF('Invoice Register'!$H14="",0,'Invoice Register'!$H14),0)+IF(AND('Invoice Register'!$I14&lt;&gt;"",'Invoice Register'!$I14&gt;=P$7,'Invoice Register'!$I14&lt;=MIN(EOMONTH(P$7,0),'Invoice Register'!$B$5)),IF('Invoice Register'!$J14="",0,'Invoice Register'!$J14),0))))</f>
        <v/>
      </c>
      <c r="Q15" s="48">
        <f>IF(OR($D15="",$C15=""),"",MAX(0,P15*(1+Q$6/1200*MAX(0,MIN(EOMONTH(Q$7,0),'Invoice Register'!$B$5)-MAX($D15,Q$7-1))/DAY(EOMONTH(Q$7,0)))-(IF(AND('Invoice Register'!$G14&lt;&gt;"",'Invoice Register'!$G14&gt;=Q$7,'Invoice Register'!$G14&lt;=MIN(EOMONTH(Q$7,0),'Invoice Register'!$B$5)),IF('Invoice Register'!$H14="",0,'Invoice Register'!$H14),0)+IF(AND('Invoice Register'!$I14&lt;&gt;"",'Invoice Register'!$I14&gt;=Q$7,'Invoice Register'!$I14&lt;=MIN(EOMONTH(Q$7,0),'Invoice Register'!$B$5)),IF('Invoice Register'!$J14="",0,'Invoice Register'!$J14),0))))</f>
        <v/>
      </c>
      <c r="R15" s="48">
        <f>IF(OR($D15="",$C15=""),"",MAX(0,Q15*(1+R$6/1200*MAX(0,MIN(EOMONTH(R$7,0),'Invoice Register'!$B$5)-MAX($D15,R$7-1))/DAY(EOMONTH(R$7,0)))-(IF(AND('Invoice Register'!$G14&lt;&gt;"",'Invoice Register'!$G14&gt;=R$7,'Invoice Register'!$G14&lt;=MIN(EOMONTH(R$7,0),'Invoice Register'!$B$5)),IF('Invoice Register'!$H14="",0,'Invoice Register'!$H14),0)+IF(AND('Invoice Register'!$I14&lt;&gt;"",'Invoice Register'!$I14&gt;=R$7,'Invoice Register'!$I14&lt;=MIN(EOMONTH(R$7,0),'Invoice Register'!$B$5)),IF('Invoice Register'!$J14="",0,'Invoice Register'!$J14),0))))</f>
        <v/>
      </c>
      <c r="S15" s="48">
        <f>IF(OR($D15="",$C15=""),"",MAX(0,R15*(1+S$6/1200*MAX(0,MIN(EOMONTH(S$7,0),'Invoice Register'!$B$5)-MAX($D15,S$7-1))/DAY(EOMONTH(S$7,0)))-(IF(AND('Invoice Register'!$G14&lt;&gt;"",'Invoice Register'!$G14&gt;=S$7,'Invoice Register'!$G14&lt;=MIN(EOMONTH(S$7,0),'Invoice Register'!$B$5)),IF('Invoice Register'!$H14="",0,'Invoice Register'!$H14),0)+IF(AND('Invoice Register'!$I14&lt;&gt;"",'Invoice Register'!$I14&gt;=S$7,'Invoice Register'!$I14&lt;=MIN(EOMONTH(S$7,0),'Invoice Register'!$B$5)),IF('Invoice Register'!$J14="",0,'Invoice Register'!$J14),0))))</f>
        <v/>
      </c>
      <c r="T15" s="48">
        <f>IF(OR($D15="",$C15=""),"",MAX(0,S15*(1+T$6/1200*MAX(0,MIN(EOMONTH(T$7,0),'Invoice Register'!$B$5)-MAX($D15,T$7-1))/DAY(EOMONTH(T$7,0)))-(IF(AND('Invoice Register'!$G14&lt;&gt;"",'Invoice Register'!$G14&gt;=T$7,'Invoice Register'!$G14&lt;=MIN(EOMONTH(T$7,0),'Invoice Register'!$B$5)),IF('Invoice Register'!$H14="",0,'Invoice Register'!$H14),0)+IF(AND('Invoice Register'!$I14&lt;&gt;"",'Invoice Register'!$I14&gt;=T$7,'Invoice Register'!$I14&lt;=MIN(EOMONTH(T$7,0),'Invoice Register'!$B$5)),IF('Invoice Register'!$J14="",0,'Invoice Register'!$J14),0))))</f>
        <v/>
      </c>
      <c r="U15" s="48">
        <f>IF(OR($D15="",$C15=""),"",MAX(0,T15*(1+U$6/1200*MAX(0,MIN(EOMONTH(U$7,0),'Invoice Register'!$B$5)-MAX($D15,U$7-1))/DAY(EOMONTH(U$7,0)))-(IF(AND('Invoice Register'!$G14&lt;&gt;"",'Invoice Register'!$G14&gt;=U$7,'Invoice Register'!$G14&lt;=MIN(EOMONTH(U$7,0),'Invoice Register'!$B$5)),IF('Invoice Register'!$H14="",0,'Invoice Register'!$H14),0)+IF(AND('Invoice Register'!$I14&lt;&gt;"",'Invoice Register'!$I14&gt;=U$7,'Invoice Register'!$I14&lt;=MIN(EOMONTH(U$7,0),'Invoice Register'!$B$5)),IF('Invoice Register'!$J14="",0,'Invoice Register'!$J14),0))))</f>
        <v/>
      </c>
      <c r="V15" s="48">
        <f>IF(OR($D15="",$C15=""),"",MAX(0,U15*(1+V$6/1200*MAX(0,MIN(EOMONTH(V$7,0),'Invoice Register'!$B$5)-MAX($D15,V$7-1))/DAY(EOMONTH(V$7,0)))-(IF(AND('Invoice Register'!$G14&lt;&gt;"",'Invoice Register'!$G14&gt;=V$7,'Invoice Register'!$G14&lt;=MIN(EOMONTH(V$7,0),'Invoice Register'!$B$5)),IF('Invoice Register'!$H14="",0,'Invoice Register'!$H14),0)+IF(AND('Invoice Register'!$I14&lt;&gt;"",'Invoice Register'!$I14&gt;=V$7,'Invoice Register'!$I14&lt;=MIN(EOMONTH(V$7,0),'Invoice Register'!$B$5)),IF('Invoice Register'!$J14="",0,'Invoice Register'!$J14),0))))</f>
        <v/>
      </c>
      <c r="W15" s="48">
        <f>IF(OR($D15="",$C15=""),"",MAX(0,V15*(1+W$6/1200*MAX(0,MIN(EOMONTH(W$7,0),'Invoice Register'!$B$5)-MAX($D15,W$7-1))/DAY(EOMONTH(W$7,0)))-(IF(AND('Invoice Register'!$G14&lt;&gt;"",'Invoice Register'!$G14&gt;=W$7,'Invoice Register'!$G14&lt;=MIN(EOMONTH(W$7,0),'Invoice Register'!$B$5)),IF('Invoice Register'!$H14="",0,'Invoice Register'!$H14),0)+IF(AND('Invoice Register'!$I14&lt;&gt;"",'Invoice Register'!$I14&gt;=W$7,'Invoice Register'!$I14&lt;=MIN(EOMONTH(W$7,0),'Invoice Register'!$B$5)),IF('Invoice Register'!$J14="",0,'Invoice Register'!$J14),0))))</f>
        <v/>
      </c>
      <c r="X15" s="48">
        <f>IF(OR($D15="",$C15=""),"",MAX(0,W15*(1+X$6/1200*MAX(0,MIN(EOMONTH(X$7,0),'Invoice Register'!$B$5)-MAX($D15,X$7-1))/DAY(EOMONTH(X$7,0)))-(IF(AND('Invoice Register'!$G14&lt;&gt;"",'Invoice Register'!$G14&gt;=X$7,'Invoice Register'!$G14&lt;=MIN(EOMONTH(X$7,0),'Invoice Register'!$B$5)),IF('Invoice Register'!$H14="",0,'Invoice Register'!$H14),0)+IF(AND('Invoice Register'!$I14&lt;&gt;"",'Invoice Register'!$I14&gt;=X$7,'Invoice Register'!$I14&lt;=MIN(EOMONTH(X$7,0),'Invoice Register'!$B$5)),IF('Invoice Register'!$J14="",0,'Invoice Register'!$J14),0))))</f>
        <v/>
      </c>
      <c r="Y15" s="48">
        <f>IF(OR($D15="",$C15=""),"",MAX(0,X15*(1+Y$6/1200*MAX(0,MIN(EOMONTH(Y$7,0),'Invoice Register'!$B$5)-MAX($D15,Y$7-1))/DAY(EOMONTH(Y$7,0)))-(IF(AND('Invoice Register'!$G14&lt;&gt;"",'Invoice Register'!$G14&gt;=Y$7,'Invoice Register'!$G14&lt;=MIN(EOMONTH(Y$7,0),'Invoice Register'!$B$5)),IF('Invoice Register'!$H14="",0,'Invoice Register'!$H14),0)+IF(AND('Invoice Register'!$I14&lt;&gt;"",'Invoice Register'!$I14&gt;=Y$7,'Invoice Register'!$I14&lt;=MIN(EOMONTH(Y$7,0),'Invoice Register'!$B$5)),IF('Invoice Register'!$J14="",0,'Invoice Register'!$J14),0))))</f>
        <v/>
      </c>
      <c r="Z15" s="48">
        <f>IF(OR($D15="",$C15=""),"",MAX(0,Y15*(1+Z$6/1200*MAX(0,MIN(EOMONTH(Z$7,0),'Invoice Register'!$B$5)-MAX($D15,Z$7-1))/DAY(EOMONTH(Z$7,0)))-(IF(AND('Invoice Register'!$G14&lt;&gt;"",'Invoice Register'!$G14&gt;=Z$7,'Invoice Register'!$G14&lt;=MIN(EOMONTH(Z$7,0),'Invoice Register'!$B$5)),IF('Invoice Register'!$H14="",0,'Invoice Register'!$H14),0)+IF(AND('Invoice Register'!$I14&lt;&gt;"",'Invoice Register'!$I14&gt;=Z$7,'Invoice Register'!$I14&lt;=MIN(EOMONTH(Z$7,0),'Invoice Register'!$B$5)),IF('Invoice Register'!$J14="",0,'Invoice Register'!$J14),0))))</f>
        <v/>
      </c>
      <c r="AA15" s="48">
        <f>IF(OR($D15="",$C15=""),"",MAX(0,Z15*(1+AA$6/1200*MAX(0,MIN(EOMONTH(AA$7,0),'Invoice Register'!$B$5)-MAX($D15,AA$7-1))/DAY(EOMONTH(AA$7,0)))-(IF(AND('Invoice Register'!$G14&lt;&gt;"",'Invoice Register'!$G14&gt;=AA$7,'Invoice Register'!$G14&lt;=MIN(EOMONTH(AA$7,0),'Invoice Register'!$B$5)),IF('Invoice Register'!$H14="",0,'Invoice Register'!$H14),0)+IF(AND('Invoice Register'!$I14&lt;&gt;"",'Invoice Register'!$I14&gt;=AA$7,'Invoice Register'!$I14&lt;=MIN(EOMONTH(AA$7,0),'Invoice Register'!$B$5)),IF('Invoice Register'!$J14="",0,'Invoice Register'!$J14),0))))</f>
        <v/>
      </c>
      <c r="AB15" s="48">
        <f>IF(OR($D15="",$C15=""),"",MAX(0,AA15*(1+AB$6/1200*MAX(0,MIN(EOMONTH(AB$7,0),'Invoice Register'!$B$5)-MAX($D15,AB$7-1))/DAY(EOMONTH(AB$7,0)))-(IF(AND('Invoice Register'!$G14&lt;&gt;"",'Invoice Register'!$G14&gt;=AB$7,'Invoice Register'!$G14&lt;=MIN(EOMONTH(AB$7,0),'Invoice Register'!$B$5)),IF('Invoice Register'!$H14="",0,'Invoice Register'!$H14),0)+IF(AND('Invoice Register'!$I14&lt;&gt;"",'Invoice Register'!$I14&gt;=AB$7,'Invoice Register'!$I14&lt;=MIN(EOMONTH(AB$7,0),'Invoice Register'!$B$5)),IF('Invoice Register'!$J14="",0,'Invoice Register'!$J14),0))))</f>
        <v/>
      </c>
      <c r="AC15" s="49">
        <f>IF(OR($D15="",$C15=""),"",ROUND(AB15+(IF(AND('Invoice Register'!$G14&lt;&gt;"",'Invoice Register'!$G14&lt;='Invoice Register'!$B$5),IF('Invoice Register'!$H14="",0,'Invoice Register'!$H14),0)+IF(AND('Invoice Register'!$I14&lt;&gt;"",'Invoice Register'!$I14&lt;='Invoice Register'!$B$5),IF('Invoice Register'!$J14="",0,'Invoice Register'!$J14),0))-$C15,2))</f>
        <v/>
      </c>
    </row>
    <row r="16" ht="15" customHeight="1" s="29">
      <c r="A16" s="46">
        <f>'Invoice Register'!A15</f>
        <v/>
      </c>
      <c r="B16" s="46">
        <f>'Invoice Register'!B15</f>
        <v/>
      </c>
      <c r="C16" s="46">
        <f>'Invoice Register'!E15</f>
        <v/>
      </c>
      <c r="D16" s="47">
        <f>'Invoice Register'!K15</f>
        <v/>
      </c>
      <c r="E16" s="48">
        <f>IF(OR($D16="",$C16=""),"",MAX(0,$C16*(1+E$6/1200*MAX(0,MIN(EOMONTH(E$7,0),'Invoice Register'!$B$5)-MAX($D16,E$7-1))/DAY(EOMONTH(E$7,0)))-(IF(AND('Invoice Register'!$G15&lt;&gt;"",'Invoice Register'!$G15&gt;=E$7,'Invoice Register'!$G15&lt;=MIN(EOMONTH(E$7,0),'Invoice Register'!$B$5)),IF('Invoice Register'!$H15="",0,'Invoice Register'!$H15),0)+IF(AND('Invoice Register'!$I15&lt;&gt;"",'Invoice Register'!$I15&gt;=E$7,'Invoice Register'!$I15&lt;=MIN(EOMONTH(E$7,0),'Invoice Register'!$B$5)),IF('Invoice Register'!$J15="",0,'Invoice Register'!$J15),0))))</f>
        <v/>
      </c>
      <c r="F16" s="48">
        <f>IF(OR($D16="",$C16=""),"",MAX(0,E16*(1+F$6/1200*MAX(0,MIN(EOMONTH(F$7,0),'Invoice Register'!$B$5)-MAX($D16,F$7-1))/DAY(EOMONTH(F$7,0)))-(IF(AND('Invoice Register'!$G15&lt;&gt;"",'Invoice Register'!$G15&gt;=F$7,'Invoice Register'!$G15&lt;=MIN(EOMONTH(F$7,0),'Invoice Register'!$B$5)),IF('Invoice Register'!$H15="",0,'Invoice Register'!$H15),0)+IF(AND('Invoice Register'!$I15&lt;&gt;"",'Invoice Register'!$I15&gt;=F$7,'Invoice Register'!$I15&lt;=MIN(EOMONTH(F$7,0),'Invoice Register'!$B$5)),IF('Invoice Register'!$J15="",0,'Invoice Register'!$J15),0))))</f>
        <v/>
      </c>
      <c r="G16" s="48">
        <f>IF(OR($D16="",$C16=""),"",MAX(0,F16*(1+G$6/1200*MAX(0,MIN(EOMONTH(G$7,0),'Invoice Register'!$B$5)-MAX($D16,G$7-1))/DAY(EOMONTH(G$7,0)))-(IF(AND('Invoice Register'!$G15&lt;&gt;"",'Invoice Register'!$G15&gt;=G$7,'Invoice Register'!$G15&lt;=MIN(EOMONTH(G$7,0),'Invoice Register'!$B$5)),IF('Invoice Register'!$H15="",0,'Invoice Register'!$H15),0)+IF(AND('Invoice Register'!$I15&lt;&gt;"",'Invoice Register'!$I15&gt;=G$7,'Invoice Register'!$I15&lt;=MIN(EOMONTH(G$7,0),'Invoice Register'!$B$5)),IF('Invoice Register'!$J15="",0,'Invoice Register'!$J15),0))))</f>
        <v/>
      </c>
      <c r="H16" s="48">
        <f>IF(OR($D16="",$C16=""),"",MAX(0,G16*(1+H$6/1200*MAX(0,MIN(EOMONTH(H$7,0),'Invoice Register'!$B$5)-MAX($D16,H$7-1))/DAY(EOMONTH(H$7,0)))-(IF(AND('Invoice Register'!$G15&lt;&gt;"",'Invoice Register'!$G15&gt;=H$7,'Invoice Register'!$G15&lt;=MIN(EOMONTH(H$7,0),'Invoice Register'!$B$5)),IF('Invoice Register'!$H15="",0,'Invoice Register'!$H15),0)+IF(AND('Invoice Register'!$I15&lt;&gt;"",'Invoice Register'!$I15&gt;=H$7,'Invoice Register'!$I15&lt;=MIN(EOMONTH(H$7,0),'Invoice Register'!$B$5)),IF('Invoice Register'!$J15="",0,'Invoice Register'!$J15),0))))</f>
        <v/>
      </c>
      <c r="I16" s="48">
        <f>IF(OR($D16="",$C16=""),"",MAX(0,H16*(1+I$6/1200*MAX(0,MIN(EOMONTH(I$7,0),'Invoice Register'!$B$5)-MAX($D16,I$7-1))/DAY(EOMONTH(I$7,0)))-(IF(AND('Invoice Register'!$G15&lt;&gt;"",'Invoice Register'!$G15&gt;=I$7,'Invoice Register'!$G15&lt;=MIN(EOMONTH(I$7,0),'Invoice Register'!$B$5)),IF('Invoice Register'!$H15="",0,'Invoice Register'!$H15),0)+IF(AND('Invoice Register'!$I15&lt;&gt;"",'Invoice Register'!$I15&gt;=I$7,'Invoice Register'!$I15&lt;=MIN(EOMONTH(I$7,0),'Invoice Register'!$B$5)),IF('Invoice Register'!$J15="",0,'Invoice Register'!$J15),0))))</f>
        <v/>
      </c>
      <c r="J16" s="48">
        <f>IF(OR($D16="",$C16=""),"",MAX(0,I16*(1+J$6/1200*MAX(0,MIN(EOMONTH(J$7,0),'Invoice Register'!$B$5)-MAX($D16,J$7-1))/DAY(EOMONTH(J$7,0)))-(IF(AND('Invoice Register'!$G15&lt;&gt;"",'Invoice Register'!$G15&gt;=J$7,'Invoice Register'!$G15&lt;=MIN(EOMONTH(J$7,0),'Invoice Register'!$B$5)),IF('Invoice Register'!$H15="",0,'Invoice Register'!$H15),0)+IF(AND('Invoice Register'!$I15&lt;&gt;"",'Invoice Register'!$I15&gt;=J$7,'Invoice Register'!$I15&lt;=MIN(EOMONTH(J$7,0),'Invoice Register'!$B$5)),IF('Invoice Register'!$J15="",0,'Invoice Register'!$J15),0))))</f>
        <v/>
      </c>
      <c r="K16" s="48">
        <f>IF(OR($D16="",$C16=""),"",MAX(0,J16*(1+K$6/1200*MAX(0,MIN(EOMONTH(K$7,0),'Invoice Register'!$B$5)-MAX($D16,K$7-1))/DAY(EOMONTH(K$7,0)))-(IF(AND('Invoice Register'!$G15&lt;&gt;"",'Invoice Register'!$G15&gt;=K$7,'Invoice Register'!$G15&lt;=MIN(EOMONTH(K$7,0),'Invoice Register'!$B$5)),IF('Invoice Register'!$H15="",0,'Invoice Register'!$H15),0)+IF(AND('Invoice Register'!$I15&lt;&gt;"",'Invoice Register'!$I15&gt;=K$7,'Invoice Register'!$I15&lt;=MIN(EOMONTH(K$7,0),'Invoice Register'!$B$5)),IF('Invoice Register'!$J15="",0,'Invoice Register'!$J15),0))))</f>
        <v/>
      </c>
      <c r="L16" s="48">
        <f>IF(OR($D16="",$C16=""),"",MAX(0,K16*(1+L$6/1200*MAX(0,MIN(EOMONTH(L$7,0),'Invoice Register'!$B$5)-MAX($D16,L$7-1))/DAY(EOMONTH(L$7,0)))-(IF(AND('Invoice Register'!$G15&lt;&gt;"",'Invoice Register'!$G15&gt;=L$7,'Invoice Register'!$G15&lt;=MIN(EOMONTH(L$7,0),'Invoice Register'!$B$5)),IF('Invoice Register'!$H15="",0,'Invoice Register'!$H15),0)+IF(AND('Invoice Register'!$I15&lt;&gt;"",'Invoice Register'!$I15&gt;=L$7,'Invoice Register'!$I15&lt;=MIN(EOMONTH(L$7,0),'Invoice Register'!$B$5)),IF('Invoice Register'!$J15="",0,'Invoice Register'!$J15),0))))</f>
        <v/>
      </c>
      <c r="M16" s="48">
        <f>IF(OR($D16="",$C16=""),"",MAX(0,L16*(1+M$6/1200*MAX(0,MIN(EOMONTH(M$7,0),'Invoice Register'!$B$5)-MAX($D16,M$7-1))/DAY(EOMONTH(M$7,0)))-(IF(AND('Invoice Register'!$G15&lt;&gt;"",'Invoice Register'!$G15&gt;=M$7,'Invoice Register'!$G15&lt;=MIN(EOMONTH(M$7,0),'Invoice Register'!$B$5)),IF('Invoice Register'!$H15="",0,'Invoice Register'!$H15),0)+IF(AND('Invoice Register'!$I15&lt;&gt;"",'Invoice Register'!$I15&gt;=M$7,'Invoice Register'!$I15&lt;=MIN(EOMONTH(M$7,0),'Invoice Register'!$B$5)),IF('Invoice Register'!$J15="",0,'Invoice Register'!$J15),0))))</f>
        <v/>
      </c>
      <c r="N16" s="48">
        <f>IF(OR($D16="",$C16=""),"",MAX(0,M16*(1+N$6/1200*MAX(0,MIN(EOMONTH(N$7,0),'Invoice Register'!$B$5)-MAX($D16,N$7-1))/DAY(EOMONTH(N$7,0)))-(IF(AND('Invoice Register'!$G15&lt;&gt;"",'Invoice Register'!$G15&gt;=N$7,'Invoice Register'!$G15&lt;=MIN(EOMONTH(N$7,0),'Invoice Register'!$B$5)),IF('Invoice Register'!$H15="",0,'Invoice Register'!$H15),0)+IF(AND('Invoice Register'!$I15&lt;&gt;"",'Invoice Register'!$I15&gt;=N$7,'Invoice Register'!$I15&lt;=MIN(EOMONTH(N$7,0),'Invoice Register'!$B$5)),IF('Invoice Register'!$J15="",0,'Invoice Register'!$J15),0))))</f>
        <v/>
      </c>
      <c r="O16" s="48">
        <f>IF(OR($D16="",$C16=""),"",MAX(0,N16*(1+O$6/1200*MAX(0,MIN(EOMONTH(O$7,0),'Invoice Register'!$B$5)-MAX($D16,O$7-1))/DAY(EOMONTH(O$7,0)))-(IF(AND('Invoice Register'!$G15&lt;&gt;"",'Invoice Register'!$G15&gt;=O$7,'Invoice Register'!$G15&lt;=MIN(EOMONTH(O$7,0),'Invoice Register'!$B$5)),IF('Invoice Register'!$H15="",0,'Invoice Register'!$H15),0)+IF(AND('Invoice Register'!$I15&lt;&gt;"",'Invoice Register'!$I15&gt;=O$7,'Invoice Register'!$I15&lt;=MIN(EOMONTH(O$7,0),'Invoice Register'!$B$5)),IF('Invoice Register'!$J15="",0,'Invoice Register'!$J15),0))))</f>
        <v/>
      </c>
      <c r="P16" s="48">
        <f>IF(OR($D16="",$C16=""),"",MAX(0,O16*(1+P$6/1200*MAX(0,MIN(EOMONTH(P$7,0),'Invoice Register'!$B$5)-MAX($D16,P$7-1))/DAY(EOMONTH(P$7,0)))-(IF(AND('Invoice Register'!$G15&lt;&gt;"",'Invoice Register'!$G15&gt;=P$7,'Invoice Register'!$G15&lt;=MIN(EOMONTH(P$7,0),'Invoice Register'!$B$5)),IF('Invoice Register'!$H15="",0,'Invoice Register'!$H15),0)+IF(AND('Invoice Register'!$I15&lt;&gt;"",'Invoice Register'!$I15&gt;=P$7,'Invoice Register'!$I15&lt;=MIN(EOMONTH(P$7,0),'Invoice Register'!$B$5)),IF('Invoice Register'!$J15="",0,'Invoice Register'!$J15),0))))</f>
        <v/>
      </c>
      <c r="Q16" s="48">
        <f>IF(OR($D16="",$C16=""),"",MAX(0,P16*(1+Q$6/1200*MAX(0,MIN(EOMONTH(Q$7,0),'Invoice Register'!$B$5)-MAX($D16,Q$7-1))/DAY(EOMONTH(Q$7,0)))-(IF(AND('Invoice Register'!$G15&lt;&gt;"",'Invoice Register'!$G15&gt;=Q$7,'Invoice Register'!$G15&lt;=MIN(EOMONTH(Q$7,0),'Invoice Register'!$B$5)),IF('Invoice Register'!$H15="",0,'Invoice Register'!$H15),0)+IF(AND('Invoice Register'!$I15&lt;&gt;"",'Invoice Register'!$I15&gt;=Q$7,'Invoice Register'!$I15&lt;=MIN(EOMONTH(Q$7,0),'Invoice Register'!$B$5)),IF('Invoice Register'!$J15="",0,'Invoice Register'!$J15),0))))</f>
        <v/>
      </c>
      <c r="R16" s="48">
        <f>IF(OR($D16="",$C16=""),"",MAX(0,Q16*(1+R$6/1200*MAX(0,MIN(EOMONTH(R$7,0),'Invoice Register'!$B$5)-MAX($D16,R$7-1))/DAY(EOMONTH(R$7,0)))-(IF(AND('Invoice Register'!$G15&lt;&gt;"",'Invoice Register'!$G15&gt;=R$7,'Invoice Register'!$G15&lt;=MIN(EOMONTH(R$7,0),'Invoice Register'!$B$5)),IF('Invoice Register'!$H15="",0,'Invoice Register'!$H15),0)+IF(AND('Invoice Register'!$I15&lt;&gt;"",'Invoice Register'!$I15&gt;=R$7,'Invoice Register'!$I15&lt;=MIN(EOMONTH(R$7,0),'Invoice Register'!$B$5)),IF('Invoice Register'!$J15="",0,'Invoice Register'!$J15),0))))</f>
        <v/>
      </c>
      <c r="S16" s="48">
        <f>IF(OR($D16="",$C16=""),"",MAX(0,R16*(1+S$6/1200*MAX(0,MIN(EOMONTH(S$7,0),'Invoice Register'!$B$5)-MAX($D16,S$7-1))/DAY(EOMONTH(S$7,0)))-(IF(AND('Invoice Register'!$G15&lt;&gt;"",'Invoice Register'!$G15&gt;=S$7,'Invoice Register'!$G15&lt;=MIN(EOMONTH(S$7,0),'Invoice Register'!$B$5)),IF('Invoice Register'!$H15="",0,'Invoice Register'!$H15),0)+IF(AND('Invoice Register'!$I15&lt;&gt;"",'Invoice Register'!$I15&gt;=S$7,'Invoice Register'!$I15&lt;=MIN(EOMONTH(S$7,0),'Invoice Register'!$B$5)),IF('Invoice Register'!$J15="",0,'Invoice Register'!$J15),0))))</f>
        <v/>
      </c>
      <c r="T16" s="48">
        <f>IF(OR($D16="",$C16=""),"",MAX(0,S16*(1+T$6/1200*MAX(0,MIN(EOMONTH(T$7,0),'Invoice Register'!$B$5)-MAX($D16,T$7-1))/DAY(EOMONTH(T$7,0)))-(IF(AND('Invoice Register'!$G15&lt;&gt;"",'Invoice Register'!$G15&gt;=T$7,'Invoice Register'!$G15&lt;=MIN(EOMONTH(T$7,0),'Invoice Register'!$B$5)),IF('Invoice Register'!$H15="",0,'Invoice Register'!$H15),0)+IF(AND('Invoice Register'!$I15&lt;&gt;"",'Invoice Register'!$I15&gt;=T$7,'Invoice Register'!$I15&lt;=MIN(EOMONTH(T$7,0),'Invoice Register'!$B$5)),IF('Invoice Register'!$J15="",0,'Invoice Register'!$J15),0))))</f>
        <v/>
      </c>
      <c r="U16" s="48">
        <f>IF(OR($D16="",$C16=""),"",MAX(0,T16*(1+U$6/1200*MAX(0,MIN(EOMONTH(U$7,0),'Invoice Register'!$B$5)-MAX($D16,U$7-1))/DAY(EOMONTH(U$7,0)))-(IF(AND('Invoice Register'!$G15&lt;&gt;"",'Invoice Register'!$G15&gt;=U$7,'Invoice Register'!$G15&lt;=MIN(EOMONTH(U$7,0),'Invoice Register'!$B$5)),IF('Invoice Register'!$H15="",0,'Invoice Register'!$H15),0)+IF(AND('Invoice Register'!$I15&lt;&gt;"",'Invoice Register'!$I15&gt;=U$7,'Invoice Register'!$I15&lt;=MIN(EOMONTH(U$7,0),'Invoice Register'!$B$5)),IF('Invoice Register'!$J15="",0,'Invoice Register'!$J15),0))))</f>
        <v/>
      </c>
      <c r="V16" s="48">
        <f>IF(OR($D16="",$C16=""),"",MAX(0,U16*(1+V$6/1200*MAX(0,MIN(EOMONTH(V$7,0),'Invoice Register'!$B$5)-MAX($D16,V$7-1))/DAY(EOMONTH(V$7,0)))-(IF(AND('Invoice Register'!$G15&lt;&gt;"",'Invoice Register'!$G15&gt;=V$7,'Invoice Register'!$G15&lt;=MIN(EOMONTH(V$7,0),'Invoice Register'!$B$5)),IF('Invoice Register'!$H15="",0,'Invoice Register'!$H15),0)+IF(AND('Invoice Register'!$I15&lt;&gt;"",'Invoice Register'!$I15&gt;=V$7,'Invoice Register'!$I15&lt;=MIN(EOMONTH(V$7,0),'Invoice Register'!$B$5)),IF('Invoice Register'!$J15="",0,'Invoice Register'!$J15),0))))</f>
        <v/>
      </c>
      <c r="W16" s="48">
        <f>IF(OR($D16="",$C16=""),"",MAX(0,V16*(1+W$6/1200*MAX(0,MIN(EOMONTH(W$7,0),'Invoice Register'!$B$5)-MAX($D16,W$7-1))/DAY(EOMONTH(W$7,0)))-(IF(AND('Invoice Register'!$G15&lt;&gt;"",'Invoice Register'!$G15&gt;=W$7,'Invoice Register'!$G15&lt;=MIN(EOMONTH(W$7,0),'Invoice Register'!$B$5)),IF('Invoice Register'!$H15="",0,'Invoice Register'!$H15),0)+IF(AND('Invoice Register'!$I15&lt;&gt;"",'Invoice Register'!$I15&gt;=W$7,'Invoice Register'!$I15&lt;=MIN(EOMONTH(W$7,0),'Invoice Register'!$B$5)),IF('Invoice Register'!$J15="",0,'Invoice Register'!$J15),0))))</f>
        <v/>
      </c>
      <c r="X16" s="48">
        <f>IF(OR($D16="",$C16=""),"",MAX(0,W16*(1+X$6/1200*MAX(0,MIN(EOMONTH(X$7,0),'Invoice Register'!$B$5)-MAX($D16,X$7-1))/DAY(EOMONTH(X$7,0)))-(IF(AND('Invoice Register'!$G15&lt;&gt;"",'Invoice Register'!$G15&gt;=X$7,'Invoice Register'!$G15&lt;=MIN(EOMONTH(X$7,0),'Invoice Register'!$B$5)),IF('Invoice Register'!$H15="",0,'Invoice Register'!$H15),0)+IF(AND('Invoice Register'!$I15&lt;&gt;"",'Invoice Register'!$I15&gt;=X$7,'Invoice Register'!$I15&lt;=MIN(EOMONTH(X$7,0),'Invoice Register'!$B$5)),IF('Invoice Register'!$J15="",0,'Invoice Register'!$J15),0))))</f>
        <v/>
      </c>
      <c r="Y16" s="48">
        <f>IF(OR($D16="",$C16=""),"",MAX(0,X16*(1+Y$6/1200*MAX(0,MIN(EOMONTH(Y$7,0),'Invoice Register'!$B$5)-MAX($D16,Y$7-1))/DAY(EOMONTH(Y$7,0)))-(IF(AND('Invoice Register'!$G15&lt;&gt;"",'Invoice Register'!$G15&gt;=Y$7,'Invoice Register'!$G15&lt;=MIN(EOMONTH(Y$7,0),'Invoice Register'!$B$5)),IF('Invoice Register'!$H15="",0,'Invoice Register'!$H15),0)+IF(AND('Invoice Register'!$I15&lt;&gt;"",'Invoice Register'!$I15&gt;=Y$7,'Invoice Register'!$I15&lt;=MIN(EOMONTH(Y$7,0),'Invoice Register'!$B$5)),IF('Invoice Register'!$J15="",0,'Invoice Register'!$J15),0))))</f>
        <v/>
      </c>
      <c r="Z16" s="48">
        <f>IF(OR($D16="",$C16=""),"",MAX(0,Y16*(1+Z$6/1200*MAX(0,MIN(EOMONTH(Z$7,0),'Invoice Register'!$B$5)-MAX($D16,Z$7-1))/DAY(EOMONTH(Z$7,0)))-(IF(AND('Invoice Register'!$G15&lt;&gt;"",'Invoice Register'!$G15&gt;=Z$7,'Invoice Register'!$G15&lt;=MIN(EOMONTH(Z$7,0),'Invoice Register'!$B$5)),IF('Invoice Register'!$H15="",0,'Invoice Register'!$H15),0)+IF(AND('Invoice Register'!$I15&lt;&gt;"",'Invoice Register'!$I15&gt;=Z$7,'Invoice Register'!$I15&lt;=MIN(EOMONTH(Z$7,0),'Invoice Register'!$B$5)),IF('Invoice Register'!$J15="",0,'Invoice Register'!$J15),0))))</f>
        <v/>
      </c>
      <c r="AA16" s="48">
        <f>IF(OR($D16="",$C16=""),"",MAX(0,Z16*(1+AA$6/1200*MAX(0,MIN(EOMONTH(AA$7,0),'Invoice Register'!$B$5)-MAX($D16,AA$7-1))/DAY(EOMONTH(AA$7,0)))-(IF(AND('Invoice Register'!$G15&lt;&gt;"",'Invoice Register'!$G15&gt;=AA$7,'Invoice Register'!$G15&lt;=MIN(EOMONTH(AA$7,0),'Invoice Register'!$B$5)),IF('Invoice Register'!$H15="",0,'Invoice Register'!$H15),0)+IF(AND('Invoice Register'!$I15&lt;&gt;"",'Invoice Register'!$I15&gt;=AA$7,'Invoice Register'!$I15&lt;=MIN(EOMONTH(AA$7,0),'Invoice Register'!$B$5)),IF('Invoice Register'!$J15="",0,'Invoice Register'!$J15),0))))</f>
        <v/>
      </c>
      <c r="AB16" s="48">
        <f>IF(OR($D16="",$C16=""),"",MAX(0,AA16*(1+AB$6/1200*MAX(0,MIN(EOMONTH(AB$7,0),'Invoice Register'!$B$5)-MAX($D16,AB$7-1))/DAY(EOMONTH(AB$7,0)))-(IF(AND('Invoice Register'!$G15&lt;&gt;"",'Invoice Register'!$G15&gt;=AB$7,'Invoice Register'!$G15&lt;=MIN(EOMONTH(AB$7,0),'Invoice Register'!$B$5)),IF('Invoice Register'!$H15="",0,'Invoice Register'!$H15),0)+IF(AND('Invoice Register'!$I15&lt;&gt;"",'Invoice Register'!$I15&gt;=AB$7,'Invoice Register'!$I15&lt;=MIN(EOMONTH(AB$7,0),'Invoice Register'!$B$5)),IF('Invoice Register'!$J15="",0,'Invoice Register'!$J15),0))))</f>
        <v/>
      </c>
      <c r="AC16" s="49">
        <f>IF(OR($D16="",$C16=""),"",ROUND(AB16+(IF(AND('Invoice Register'!$G15&lt;&gt;"",'Invoice Register'!$G15&lt;='Invoice Register'!$B$5),IF('Invoice Register'!$H15="",0,'Invoice Register'!$H15),0)+IF(AND('Invoice Register'!$I15&lt;&gt;"",'Invoice Register'!$I15&lt;='Invoice Register'!$B$5),IF('Invoice Register'!$J15="",0,'Invoice Register'!$J15),0))-$C16,2))</f>
        <v/>
      </c>
    </row>
    <row r="17" ht="15" customHeight="1" s="29">
      <c r="A17" s="46">
        <f>'Invoice Register'!A16</f>
        <v/>
      </c>
      <c r="B17" s="46">
        <f>'Invoice Register'!B16</f>
        <v/>
      </c>
      <c r="C17" s="46">
        <f>'Invoice Register'!E16</f>
        <v/>
      </c>
      <c r="D17" s="47">
        <f>'Invoice Register'!K16</f>
        <v/>
      </c>
      <c r="E17" s="48">
        <f>IF(OR($D17="",$C17=""),"",MAX(0,$C17*(1+E$6/1200*MAX(0,MIN(EOMONTH(E$7,0),'Invoice Register'!$B$5)-MAX($D17,E$7-1))/DAY(EOMONTH(E$7,0)))-(IF(AND('Invoice Register'!$G16&lt;&gt;"",'Invoice Register'!$G16&gt;=E$7,'Invoice Register'!$G16&lt;=MIN(EOMONTH(E$7,0),'Invoice Register'!$B$5)),IF('Invoice Register'!$H16="",0,'Invoice Register'!$H16),0)+IF(AND('Invoice Register'!$I16&lt;&gt;"",'Invoice Register'!$I16&gt;=E$7,'Invoice Register'!$I16&lt;=MIN(EOMONTH(E$7,0),'Invoice Register'!$B$5)),IF('Invoice Register'!$J16="",0,'Invoice Register'!$J16),0))))</f>
        <v/>
      </c>
      <c r="F17" s="48">
        <f>IF(OR($D17="",$C17=""),"",MAX(0,E17*(1+F$6/1200*MAX(0,MIN(EOMONTH(F$7,0),'Invoice Register'!$B$5)-MAX($D17,F$7-1))/DAY(EOMONTH(F$7,0)))-(IF(AND('Invoice Register'!$G16&lt;&gt;"",'Invoice Register'!$G16&gt;=F$7,'Invoice Register'!$G16&lt;=MIN(EOMONTH(F$7,0),'Invoice Register'!$B$5)),IF('Invoice Register'!$H16="",0,'Invoice Register'!$H16),0)+IF(AND('Invoice Register'!$I16&lt;&gt;"",'Invoice Register'!$I16&gt;=F$7,'Invoice Register'!$I16&lt;=MIN(EOMONTH(F$7,0),'Invoice Register'!$B$5)),IF('Invoice Register'!$J16="",0,'Invoice Register'!$J16),0))))</f>
        <v/>
      </c>
      <c r="G17" s="48">
        <f>IF(OR($D17="",$C17=""),"",MAX(0,F17*(1+G$6/1200*MAX(0,MIN(EOMONTH(G$7,0),'Invoice Register'!$B$5)-MAX($D17,G$7-1))/DAY(EOMONTH(G$7,0)))-(IF(AND('Invoice Register'!$G16&lt;&gt;"",'Invoice Register'!$G16&gt;=G$7,'Invoice Register'!$G16&lt;=MIN(EOMONTH(G$7,0),'Invoice Register'!$B$5)),IF('Invoice Register'!$H16="",0,'Invoice Register'!$H16),0)+IF(AND('Invoice Register'!$I16&lt;&gt;"",'Invoice Register'!$I16&gt;=G$7,'Invoice Register'!$I16&lt;=MIN(EOMONTH(G$7,0),'Invoice Register'!$B$5)),IF('Invoice Register'!$J16="",0,'Invoice Register'!$J16),0))))</f>
        <v/>
      </c>
      <c r="H17" s="48">
        <f>IF(OR($D17="",$C17=""),"",MAX(0,G17*(1+H$6/1200*MAX(0,MIN(EOMONTH(H$7,0),'Invoice Register'!$B$5)-MAX($D17,H$7-1))/DAY(EOMONTH(H$7,0)))-(IF(AND('Invoice Register'!$G16&lt;&gt;"",'Invoice Register'!$G16&gt;=H$7,'Invoice Register'!$G16&lt;=MIN(EOMONTH(H$7,0),'Invoice Register'!$B$5)),IF('Invoice Register'!$H16="",0,'Invoice Register'!$H16),0)+IF(AND('Invoice Register'!$I16&lt;&gt;"",'Invoice Register'!$I16&gt;=H$7,'Invoice Register'!$I16&lt;=MIN(EOMONTH(H$7,0),'Invoice Register'!$B$5)),IF('Invoice Register'!$J16="",0,'Invoice Register'!$J16),0))))</f>
        <v/>
      </c>
      <c r="I17" s="48">
        <f>IF(OR($D17="",$C17=""),"",MAX(0,H17*(1+I$6/1200*MAX(0,MIN(EOMONTH(I$7,0),'Invoice Register'!$B$5)-MAX($D17,I$7-1))/DAY(EOMONTH(I$7,0)))-(IF(AND('Invoice Register'!$G16&lt;&gt;"",'Invoice Register'!$G16&gt;=I$7,'Invoice Register'!$G16&lt;=MIN(EOMONTH(I$7,0),'Invoice Register'!$B$5)),IF('Invoice Register'!$H16="",0,'Invoice Register'!$H16),0)+IF(AND('Invoice Register'!$I16&lt;&gt;"",'Invoice Register'!$I16&gt;=I$7,'Invoice Register'!$I16&lt;=MIN(EOMONTH(I$7,0),'Invoice Register'!$B$5)),IF('Invoice Register'!$J16="",0,'Invoice Register'!$J16),0))))</f>
        <v/>
      </c>
      <c r="J17" s="48">
        <f>IF(OR($D17="",$C17=""),"",MAX(0,I17*(1+J$6/1200*MAX(0,MIN(EOMONTH(J$7,0),'Invoice Register'!$B$5)-MAX($D17,J$7-1))/DAY(EOMONTH(J$7,0)))-(IF(AND('Invoice Register'!$G16&lt;&gt;"",'Invoice Register'!$G16&gt;=J$7,'Invoice Register'!$G16&lt;=MIN(EOMONTH(J$7,0),'Invoice Register'!$B$5)),IF('Invoice Register'!$H16="",0,'Invoice Register'!$H16),0)+IF(AND('Invoice Register'!$I16&lt;&gt;"",'Invoice Register'!$I16&gt;=J$7,'Invoice Register'!$I16&lt;=MIN(EOMONTH(J$7,0),'Invoice Register'!$B$5)),IF('Invoice Register'!$J16="",0,'Invoice Register'!$J16),0))))</f>
        <v/>
      </c>
      <c r="K17" s="48">
        <f>IF(OR($D17="",$C17=""),"",MAX(0,J17*(1+K$6/1200*MAX(0,MIN(EOMONTH(K$7,0),'Invoice Register'!$B$5)-MAX($D17,K$7-1))/DAY(EOMONTH(K$7,0)))-(IF(AND('Invoice Register'!$G16&lt;&gt;"",'Invoice Register'!$G16&gt;=K$7,'Invoice Register'!$G16&lt;=MIN(EOMONTH(K$7,0),'Invoice Register'!$B$5)),IF('Invoice Register'!$H16="",0,'Invoice Register'!$H16),0)+IF(AND('Invoice Register'!$I16&lt;&gt;"",'Invoice Register'!$I16&gt;=K$7,'Invoice Register'!$I16&lt;=MIN(EOMONTH(K$7,0),'Invoice Register'!$B$5)),IF('Invoice Register'!$J16="",0,'Invoice Register'!$J16),0))))</f>
        <v/>
      </c>
      <c r="L17" s="48">
        <f>IF(OR($D17="",$C17=""),"",MAX(0,K17*(1+L$6/1200*MAX(0,MIN(EOMONTH(L$7,0),'Invoice Register'!$B$5)-MAX($D17,L$7-1))/DAY(EOMONTH(L$7,0)))-(IF(AND('Invoice Register'!$G16&lt;&gt;"",'Invoice Register'!$G16&gt;=L$7,'Invoice Register'!$G16&lt;=MIN(EOMONTH(L$7,0),'Invoice Register'!$B$5)),IF('Invoice Register'!$H16="",0,'Invoice Register'!$H16),0)+IF(AND('Invoice Register'!$I16&lt;&gt;"",'Invoice Register'!$I16&gt;=L$7,'Invoice Register'!$I16&lt;=MIN(EOMONTH(L$7,0),'Invoice Register'!$B$5)),IF('Invoice Register'!$J16="",0,'Invoice Register'!$J16),0))))</f>
        <v/>
      </c>
      <c r="M17" s="48">
        <f>IF(OR($D17="",$C17=""),"",MAX(0,L17*(1+M$6/1200*MAX(0,MIN(EOMONTH(M$7,0),'Invoice Register'!$B$5)-MAX($D17,M$7-1))/DAY(EOMONTH(M$7,0)))-(IF(AND('Invoice Register'!$G16&lt;&gt;"",'Invoice Register'!$G16&gt;=M$7,'Invoice Register'!$G16&lt;=MIN(EOMONTH(M$7,0),'Invoice Register'!$B$5)),IF('Invoice Register'!$H16="",0,'Invoice Register'!$H16),0)+IF(AND('Invoice Register'!$I16&lt;&gt;"",'Invoice Register'!$I16&gt;=M$7,'Invoice Register'!$I16&lt;=MIN(EOMONTH(M$7,0),'Invoice Register'!$B$5)),IF('Invoice Register'!$J16="",0,'Invoice Register'!$J16),0))))</f>
        <v/>
      </c>
      <c r="N17" s="48">
        <f>IF(OR($D17="",$C17=""),"",MAX(0,M17*(1+N$6/1200*MAX(0,MIN(EOMONTH(N$7,0),'Invoice Register'!$B$5)-MAX($D17,N$7-1))/DAY(EOMONTH(N$7,0)))-(IF(AND('Invoice Register'!$G16&lt;&gt;"",'Invoice Register'!$G16&gt;=N$7,'Invoice Register'!$G16&lt;=MIN(EOMONTH(N$7,0),'Invoice Register'!$B$5)),IF('Invoice Register'!$H16="",0,'Invoice Register'!$H16),0)+IF(AND('Invoice Register'!$I16&lt;&gt;"",'Invoice Register'!$I16&gt;=N$7,'Invoice Register'!$I16&lt;=MIN(EOMONTH(N$7,0),'Invoice Register'!$B$5)),IF('Invoice Register'!$J16="",0,'Invoice Register'!$J16),0))))</f>
        <v/>
      </c>
      <c r="O17" s="48">
        <f>IF(OR($D17="",$C17=""),"",MAX(0,N17*(1+O$6/1200*MAX(0,MIN(EOMONTH(O$7,0),'Invoice Register'!$B$5)-MAX($D17,O$7-1))/DAY(EOMONTH(O$7,0)))-(IF(AND('Invoice Register'!$G16&lt;&gt;"",'Invoice Register'!$G16&gt;=O$7,'Invoice Register'!$G16&lt;=MIN(EOMONTH(O$7,0),'Invoice Register'!$B$5)),IF('Invoice Register'!$H16="",0,'Invoice Register'!$H16),0)+IF(AND('Invoice Register'!$I16&lt;&gt;"",'Invoice Register'!$I16&gt;=O$7,'Invoice Register'!$I16&lt;=MIN(EOMONTH(O$7,0),'Invoice Register'!$B$5)),IF('Invoice Register'!$J16="",0,'Invoice Register'!$J16),0))))</f>
        <v/>
      </c>
      <c r="P17" s="48">
        <f>IF(OR($D17="",$C17=""),"",MAX(0,O17*(1+P$6/1200*MAX(0,MIN(EOMONTH(P$7,0),'Invoice Register'!$B$5)-MAX($D17,P$7-1))/DAY(EOMONTH(P$7,0)))-(IF(AND('Invoice Register'!$G16&lt;&gt;"",'Invoice Register'!$G16&gt;=P$7,'Invoice Register'!$G16&lt;=MIN(EOMONTH(P$7,0),'Invoice Register'!$B$5)),IF('Invoice Register'!$H16="",0,'Invoice Register'!$H16),0)+IF(AND('Invoice Register'!$I16&lt;&gt;"",'Invoice Register'!$I16&gt;=P$7,'Invoice Register'!$I16&lt;=MIN(EOMONTH(P$7,0),'Invoice Register'!$B$5)),IF('Invoice Register'!$J16="",0,'Invoice Register'!$J16),0))))</f>
        <v/>
      </c>
      <c r="Q17" s="48">
        <f>IF(OR($D17="",$C17=""),"",MAX(0,P17*(1+Q$6/1200*MAX(0,MIN(EOMONTH(Q$7,0),'Invoice Register'!$B$5)-MAX($D17,Q$7-1))/DAY(EOMONTH(Q$7,0)))-(IF(AND('Invoice Register'!$G16&lt;&gt;"",'Invoice Register'!$G16&gt;=Q$7,'Invoice Register'!$G16&lt;=MIN(EOMONTH(Q$7,0),'Invoice Register'!$B$5)),IF('Invoice Register'!$H16="",0,'Invoice Register'!$H16),0)+IF(AND('Invoice Register'!$I16&lt;&gt;"",'Invoice Register'!$I16&gt;=Q$7,'Invoice Register'!$I16&lt;=MIN(EOMONTH(Q$7,0),'Invoice Register'!$B$5)),IF('Invoice Register'!$J16="",0,'Invoice Register'!$J16),0))))</f>
        <v/>
      </c>
      <c r="R17" s="48">
        <f>IF(OR($D17="",$C17=""),"",MAX(0,Q17*(1+R$6/1200*MAX(0,MIN(EOMONTH(R$7,0),'Invoice Register'!$B$5)-MAX($D17,R$7-1))/DAY(EOMONTH(R$7,0)))-(IF(AND('Invoice Register'!$G16&lt;&gt;"",'Invoice Register'!$G16&gt;=R$7,'Invoice Register'!$G16&lt;=MIN(EOMONTH(R$7,0),'Invoice Register'!$B$5)),IF('Invoice Register'!$H16="",0,'Invoice Register'!$H16),0)+IF(AND('Invoice Register'!$I16&lt;&gt;"",'Invoice Register'!$I16&gt;=R$7,'Invoice Register'!$I16&lt;=MIN(EOMONTH(R$7,0),'Invoice Register'!$B$5)),IF('Invoice Register'!$J16="",0,'Invoice Register'!$J16),0))))</f>
        <v/>
      </c>
      <c r="S17" s="48">
        <f>IF(OR($D17="",$C17=""),"",MAX(0,R17*(1+S$6/1200*MAX(0,MIN(EOMONTH(S$7,0),'Invoice Register'!$B$5)-MAX($D17,S$7-1))/DAY(EOMONTH(S$7,0)))-(IF(AND('Invoice Register'!$G16&lt;&gt;"",'Invoice Register'!$G16&gt;=S$7,'Invoice Register'!$G16&lt;=MIN(EOMONTH(S$7,0),'Invoice Register'!$B$5)),IF('Invoice Register'!$H16="",0,'Invoice Register'!$H16),0)+IF(AND('Invoice Register'!$I16&lt;&gt;"",'Invoice Register'!$I16&gt;=S$7,'Invoice Register'!$I16&lt;=MIN(EOMONTH(S$7,0),'Invoice Register'!$B$5)),IF('Invoice Register'!$J16="",0,'Invoice Register'!$J16),0))))</f>
        <v/>
      </c>
      <c r="T17" s="48">
        <f>IF(OR($D17="",$C17=""),"",MAX(0,S17*(1+T$6/1200*MAX(0,MIN(EOMONTH(T$7,0),'Invoice Register'!$B$5)-MAX($D17,T$7-1))/DAY(EOMONTH(T$7,0)))-(IF(AND('Invoice Register'!$G16&lt;&gt;"",'Invoice Register'!$G16&gt;=T$7,'Invoice Register'!$G16&lt;=MIN(EOMONTH(T$7,0),'Invoice Register'!$B$5)),IF('Invoice Register'!$H16="",0,'Invoice Register'!$H16),0)+IF(AND('Invoice Register'!$I16&lt;&gt;"",'Invoice Register'!$I16&gt;=T$7,'Invoice Register'!$I16&lt;=MIN(EOMONTH(T$7,0),'Invoice Register'!$B$5)),IF('Invoice Register'!$J16="",0,'Invoice Register'!$J16),0))))</f>
        <v/>
      </c>
      <c r="U17" s="48">
        <f>IF(OR($D17="",$C17=""),"",MAX(0,T17*(1+U$6/1200*MAX(0,MIN(EOMONTH(U$7,0),'Invoice Register'!$B$5)-MAX($D17,U$7-1))/DAY(EOMONTH(U$7,0)))-(IF(AND('Invoice Register'!$G16&lt;&gt;"",'Invoice Register'!$G16&gt;=U$7,'Invoice Register'!$G16&lt;=MIN(EOMONTH(U$7,0),'Invoice Register'!$B$5)),IF('Invoice Register'!$H16="",0,'Invoice Register'!$H16),0)+IF(AND('Invoice Register'!$I16&lt;&gt;"",'Invoice Register'!$I16&gt;=U$7,'Invoice Register'!$I16&lt;=MIN(EOMONTH(U$7,0),'Invoice Register'!$B$5)),IF('Invoice Register'!$J16="",0,'Invoice Register'!$J16),0))))</f>
        <v/>
      </c>
      <c r="V17" s="48">
        <f>IF(OR($D17="",$C17=""),"",MAX(0,U17*(1+V$6/1200*MAX(0,MIN(EOMONTH(V$7,0),'Invoice Register'!$B$5)-MAX($D17,V$7-1))/DAY(EOMONTH(V$7,0)))-(IF(AND('Invoice Register'!$G16&lt;&gt;"",'Invoice Register'!$G16&gt;=V$7,'Invoice Register'!$G16&lt;=MIN(EOMONTH(V$7,0),'Invoice Register'!$B$5)),IF('Invoice Register'!$H16="",0,'Invoice Register'!$H16),0)+IF(AND('Invoice Register'!$I16&lt;&gt;"",'Invoice Register'!$I16&gt;=V$7,'Invoice Register'!$I16&lt;=MIN(EOMONTH(V$7,0),'Invoice Register'!$B$5)),IF('Invoice Register'!$J16="",0,'Invoice Register'!$J16),0))))</f>
        <v/>
      </c>
      <c r="W17" s="48">
        <f>IF(OR($D17="",$C17=""),"",MAX(0,V17*(1+W$6/1200*MAX(0,MIN(EOMONTH(W$7,0),'Invoice Register'!$B$5)-MAX($D17,W$7-1))/DAY(EOMONTH(W$7,0)))-(IF(AND('Invoice Register'!$G16&lt;&gt;"",'Invoice Register'!$G16&gt;=W$7,'Invoice Register'!$G16&lt;=MIN(EOMONTH(W$7,0),'Invoice Register'!$B$5)),IF('Invoice Register'!$H16="",0,'Invoice Register'!$H16),0)+IF(AND('Invoice Register'!$I16&lt;&gt;"",'Invoice Register'!$I16&gt;=W$7,'Invoice Register'!$I16&lt;=MIN(EOMONTH(W$7,0),'Invoice Register'!$B$5)),IF('Invoice Register'!$J16="",0,'Invoice Register'!$J16),0))))</f>
        <v/>
      </c>
      <c r="X17" s="48">
        <f>IF(OR($D17="",$C17=""),"",MAX(0,W17*(1+X$6/1200*MAX(0,MIN(EOMONTH(X$7,0),'Invoice Register'!$B$5)-MAX($D17,X$7-1))/DAY(EOMONTH(X$7,0)))-(IF(AND('Invoice Register'!$G16&lt;&gt;"",'Invoice Register'!$G16&gt;=X$7,'Invoice Register'!$G16&lt;=MIN(EOMONTH(X$7,0),'Invoice Register'!$B$5)),IF('Invoice Register'!$H16="",0,'Invoice Register'!$H16),0)+IF(AND('Invoice Register'!$I16&lt;&gt;"",'Invoice Register'!$I16&gt;=X$7,'Invoice Register'!$I16&lt;=MIN(EOMONTH(X$7,0),'Invoice Register'!$B$5)),IF('Invoice Register'!$J16="",0,'Invoice Register'!$J16),0))))</f>
        <v/>
      </c>
      <c r="Y17" s="48">
        <f>IF(OR($D17="",$C17=""),"",MAX(0,X17*(1+Y$6/1200*MAX(0,MIN(EOMONTH(Y$7,0),'Invoice Register'!$B$5)-MAX($D17,Y$7-1))/DAY(EOMONTH(Y$7,0)))-(IF(AND('Invoice Register'!$G16&lt;&gt;"",'Invoice Register'!$G16&gt;=Y$7,'Invoice Register'!$G16&lt;=MIN(EOMONTH(Y$7,0),'Invoice Register'!$B$5)),IF('Invoice Register'!$H16="",0,'Invoice Register'!$H16),0)+IF(AND('Invoice Register'!$I16&lt;&gt;"",'Invoice Register'!$I16&gt;=Y$7,'Invoice Register'!$I16&lt;=MIN(EOMONTH(Y$7,0),'Invoice Register'!$B$5)),IF('Invoice Register'!$J16="",0,'Invoice Register'!$J16),0))))</f>
        <v/>
      </c>
      <c r="Z17" s="48">
        <f>IF(OR($D17="",$C17=""),"",MAX(0,Y17*(1+Z$6/1200*MAX(0,MIN(EOMONTH(Z$7,0),'Invoice Register'!$B$5)-MAX($D17,Z$7-1))/DAY(EOMONTH(Z$7,0)))-(IF(AND('Invoice Register'!$G16&lt;&gt;"",'Invoice Register'!$G16&gt;=Z$7,'Invoice Register'!$G16&lt;=MIN(EOMONTH(Z$7,0),'Invoice Register'!$B$5)),IF('Invoice Register'!$H16="",0,'Invoice Register'!$H16),0)+IF(AND('Invoice Register'!$I16&lt;&gt;"",'Invoice Register'!$I16&gt;=Z$7,'Invoice Register'!$I16&lt;=MIN(EOMONTH(Z$7,0),'Invoice Register'!$B$5)),IF('Invoice Register'!$J16="",0,'Invoice Register'!$J16),0))))</f>
        <v/>
      </c>
      <c r="AA17" s="48">
        <f>IF(OR($D17="",$C17=""),"",MAX(0,Z17*(1+AA$6/1200*MAX(0,MIN(EOMONTH(AA$7,0),'Invoice Register'!$B$5)-MAX($D17,AA$7-1))/DAY(EOMONTH(AA$7,0)))-(IF(AND('Invoice Register'!$G16&lt;&gt;"",'Invoice Register'!$G16&gt;=AA$7,'Invoice Register'!$G16&lt;=MIN(EOMONTH(AA$7,0),'Invoice Register'!$B$5)),IF('Invoice Register'!$H16="",0,'Invoice Register'!$H16),0)+IF(AND('Invoice Register'!$I16&lt;&gt;"",'Invoice Register'!$I16&gt;=AA$7,'Invoice Register'!$I16&lt;=MIN(EOMONTH(AA$7,0),'Invoice Register'!$B$5)),IF('Invoice Register'!$J16="",0,'Invoice Register'!$J16),0))))</f>
        <v/>
      </c>
      <c r="AB17" s="48">
        <f>IF(OR($D17="",$C17=""),"",MAX(0,AA17*(1+AB$6/1200*MAX(0,MIN(EOMONTH(AB$7,0),'Invoice Register'!$B$5)-MAX($D17,AB$7-1))/DAY(EOMONTH(AB$7,0)))-(IF(AND('Invoice Register'!$G16&lt;&gt;"",'Invoice Register'!$G16&gt;=AB$7,'Invoice Register'!$G16&lt;=MIN(EOMONTH(AB$7,0),'Invoice Register'!$B$5)),IF('Invoice Register'!$H16="",0,'Invoice Register'!$H16),0)+IF(AND('Invoice Register'!$I16&lt;&gt;"",'Invoice Register'!$I16&gt;=AB$7,'Invoice Register'!$I16&lt;=MIN(EOMONTH(AB$7,0),'Invoice Register'!$B$5)),IF('Invoice Register'!$J16="",0,'Invoice Register'!$J16),0))))</f>
        <v/>
      </c>
      <c r="AC17" s="49">
        <f>IF(OR($D17="",$C17=""),"",ROUND(AB17+(IF(AND('Invoice Register'!$G16&lt;&gt;"",'Invoice Register'!$G16&lt;='Invoice Register'!$B$5),IF('Invoice Register'!$H16="",0,'Invoice Register'!$H16),0)+IF(AND('Invoice Register'!$I16&lt;&gt;"",'Invoice Register'!$I16&lt;='Invoice Register'!$B$5),IF('Invoice Register'!$J16="",0,'Invoice Register'!$J16),0))-$C17,2))</f>
        <v/>
      </c>
    </row>
    <row r="18" ht="15" customHeight="1" s="29">
      <c r="A18" s="46">
        <f>'Invoice Register'!A17</f>
        <v/>
      </c>
      <c r="B18" s="46">
        <f>'Invoice Register'!B17</f>
        <v/>
      </c>
      <c r="C18" s="46">
        <f>'Invoice Register'!E17</f>
        <v/>
      </c>
      <c r="D18" s="47">
        <f>'Invoice Register'!K17</f>
        <v/>
      </c>
      <c r="E18" s="48">
        <f>IF(OR($D18="",$C18=""),"",MAX(0,$C18*(1+E$6/1200*MAX(0,MIN(EOMONTH(E$7,0),'Invoice Register'!$B$5)-MAX($D18,E$7-1))/DAY(EOMONTH(E$7,0)))-(IF(AND('Invoice Register'!$G17&lt;&gt;"",'Invoice Register'!$G17&gt;=E$7,'Invoice Register'!$G17&lt;=MIN(EOMONTH(E$7,0),'Invoice Register'!$B$5)),IF('Invoice Register'!$H17="",0,'Invoice Register'!$H17),0)+IF(AND('Invoice Register'!$I17&lt;&gt;"",'Invoice Register'!$I17&gt;=E$7,'Invoice Register'!$I17&lt;=MIN(EOMONTH(E$7,0),'Invoice Register'!$B$5)),IF('Invoice Register'!$J17="",0,'Invoice Register'!$J17),0))))</f>
        <v/>
      </c>
      <c r="F18" s="48">
        <f>IF(OR($D18="",$C18=""),"",MAX(0,E18*(1+F$6/1200*MAX(0,MIN(EOMONTH(F$7,0),'Invoice Register'!$B$5)-MAX($D18,F$7-1))/DAY(EOMONTH(F$7,0)))-(IF(AND('Invoice Register'!$G17&lt;&gt;"",'Invoice Register'!$G17&gt;=F$7,'Invoice Register'!$G17&lt;=MIN(EOMONTH(F$7,0),'Invoice Register'!$B$5)),IF('Invoice Register'!$H17="",0,'Invoice Register'!$H17),0)+IF(AND('Invoice Register'!$I17&lt;&gt;"",'Invoice Register'!$I17&gt;=F$7,'Invoice Register'!$I17&lt;=MIN(EOMONTH(F$7,0),'Invoice Register'!$B$5)),IF('Invoice Register'!$J17="",0,'Invoice Register'!$J17),0))))</f>
        <v/>
      </c>
      <c r="G18" s="48">
        <f>IF(OR($D18="",$C18=""),"",MAX(0,F18*(1+G$6/1200*MAX(0,MIN(EOMONTH(G$7,0),'Invoice Register'!$B$5)-MAX($D18,G$7-1))/DAY(EOMONTH(G$7,0)))-(IF(AND('Invoice Register'!$G17&lt;&gt;"",'Invoice Register'!$G17&gt;=G$7,'Invoice Register'!$G17&lt;=MIN(EOMONTH(G$7,0),'Invoice Register'!$B$5)),IF('Invoice Register'!$H17="",0,'Invoice Register'!$H17),0)+IF(AND('Invoice Register'!$I17&lt;&gt;"",'Invoice Register'!$I17&gt;=G$7,'Invoice Register'!$I17&lt;=MIN(EOMONTH(G$7,0),'Invoice Register'!$B$5)),IF('Invoice Register'!$J17="",0,'Invoice Register'!$J17),0))))</f>
        <v/>
      </c>
      <c r="H18" s="48">
        <f>IF(OR($D18="",$C18=""),"",MAX(0,G18*(1+H$6/1200*MAX(0,MIN(EOMONTH(H$7,0),'Invoice Register'!$B$5)-MAX($D18,H$7-1))/DAY(EOMONTH(H$7,0)))-(IF(AND('Invoice Register'!$G17&lt;&gt;"",'Invoice Register'!$G17&gt;=H$7,'Invoice Register'!$G17&lt;=MIN(EOMONTH(H$7,0),'Invoice Register'!$B$5)),IF('Invoice Register'!$H17="",0,'Invoice Register'!$H17),0)+IF(AND('Invoice Register'!$I17&lt;&gt;"",'Invoice Register'!$I17&gt;=H$7,'Invoice Register'!$I17&lt;=MIN(EOMONTH(H$7,0),'Invoice Register'!$B$5)),IF('Invoice Register'!$J17="",0,'Invoice Register'!$J17),0))))</f>
        <v/>
      </c>
      <c r="I18" s="48">
        <f>IF(OR($D18="",$C18=""),"",MAX(0,H18*(1+I$6/1200*MAX(0,MIN(EOMONTH(I$7,0),'Invoice Register'!$B$5)-MAX($D18,I$7-1))/DAY(EOMONTH(I$7,0)))-(IF(AND('Invoice Register'!$G17&lt;&gt;"",'Invoice Register'!$G17&gt;=I$7,'Invoice Register'!$G17&lt;=MIN(EOMONTH(I$7,0),'Invoice Register'!$B$5)),IF('Invoice Register'!$H17="",0,'Invoice Register'!$H17),0)+IF(AND('Invoice Register'!$I17&lt;&gt;"",'Invoice Register'!$I17&gt;=I$7,'Invoice Register'!$I17&lt;=MIN(EOMONTH(I$7,0),'Invoice Register'!$B$5)),IF('Invoice Register'!$J17="",0,'Invoice Register'!$J17),0))))</f>
        <v/>
      </c>
      <c r="J18" s="48">
        <f>IF(OR($D18="",$C18=""),"",MAX(0,I18*(1+J$6/1200*MAX(0,MIN(EOMONTH(J$7,0),'Invoice Register'!$B$5)-MAX($D18,J$7-1))/DAY(EOMONTH(J$7,0)))-(IF(AND('Invoice Register'!$G17&lt;&gt;"",'Invoice Register'!$G17&gt;=J$7,'Invoice Register'!$G17&lt;=MIN(EOMONTH(J$7,0),'Invoice Register'!$B$5)),IF('Invoice Register'!$H17="",0,'Invoice Register'!$H17),0)+IF(AND('Invoice Register'!$I17&lt;&gt;"",'Invoice Register'!$I17&gt;=J$7,'Invoice Register'!$I17&lt;=MIN(EOMONTH(J$7,0),'Invoice Register'!$B$5)),IF('Invoice Register'!$J17="",0,'Invoice Register'!$J17),0))))</f>
        <v/>
      </c>
      <c r="K18" s="48">
        <f>IF(OR($D18="",$C18=""),"",MAX(0,J18*(1+K$6/1200*MAX(0,MIN(EOMONTH(K$7,0),'Invoice Register'!$B$5)-MAX($D18,K$7-1))/DAY(EOMONTH(K$7,0)))-(IF(AND('Invoice Register'!$G17&lt;&gt;"",'Invoice Register'!$G17&gt;=K$7,'Invoice Register'!$G17&lt;=MIN(EOMONTH(K$7,0),'Invoice Register'!$B$5)),IF('Invoice Register'!$H17="",0,'Invoice Register'!$H17),0)+IF(AND('Invoice Register'!$I17&lt;&gt;"",'Invoice Register'!$I17&gt;=K$7,'Invoice Register'!$I17&lt;=MIN(EOMONTH(K$7,0),'Invoice Register'!$B$5)),IF('Invoice Register'!$J17="",0,'Invoice Register'!$J17),0))))</f>
        <v/>
      </c>
      <c r="L18" s="48">
        <f>IF(OR($D18="",$C18=""),"",MAX(0,K18*(1+L$6/1200*MAX(0,MIN(EOMONTH(L$7,0),'Invoice Register'!$B$5)-MAX($D18,L$7-1))/DAY(EOMONTH(L$7,0)))-(IF(AND('Invoice Register'!$G17&lt;&gt;"",'Invoice Register'!$G17&gt;=L$7,'Invoice Register'!$G17&lt;=MIN(EOMONTH(L$7,0),'Invoice Register'!$B$5)),IF('Invoice Register'!$H17="",0,'Invoice Register'!$H17),0)+IF(AND('Invoice Register'!$I17&lt;&gt;"",'Invoice Register'!$I17&gt;=L$7,'Invoice Register'!$I17&lt;=MIN(EOMONTH(L$7,0),'Invoice Register'!$B$5)),IF('Invoice Register'!$J17="",0,'Invoice Register'!$J17),0))))</f>
        <v/>
      </c>
      <c r="M18" s="48">
        <f>IF(OR($D18="",$C18=""),"",MAX(0,L18*(1+M$6/1200*MAX(0,MIN(EOMONTH(M$7,0),'Invoice Register'!$B$5)-MAX($D18,M$7-1))/DAY(EOMONTH(M$7,0)))-(IF(AND('Invoice Register'!$G17&lt;&gt;"",'Invoice Register'!$G17&gt;=M$7,'Invoice Register'!$G17&lt;=MIN(EOMONTH(M$7,0),'Invoice Register'!$B$5)),IF('Invoice Register'!$H17="",0,'Invoice Register'!$H17),0)+IF(AND('Invoice Register'!$I17&lt;&gt;"",'Invoice Register'!$I17&gt;=M$7,'Invoice Register'!$I17&lt;=MIN(EOMONTH(M$7,0),'Invoice Register'!$B$5)),IF('Invoice Register'!$J17="",0,'Invoice Register'!$J17),0))))</f>
        <v/>
      </c>
      <c r="N18" s="48">
        <f>IF(OR($D18="",$C18=""),"",MAX(0,M18*(1+N$6/1200*MAX(0,MIN(EOMONTH(N$7,0),'Invoice Register'!$B$5)-MAX($D18,N$7-1))/DAY(EOMONTH(N$7,0)))-(IF(AND('Invoice Register'!$G17&lt;&gt;"",'Invoice Register'!$G17&gt;=N$7,'Invoice Register'!$G17&lt;=MIN(EOMONTH(N$7,0),'Invoice Register'!$B$5)),IF('Invoice Register'!$H17="",0,'Invoice Register'!$H17),0)+IF(AND('Invoice Register'!$I17&lt;&gt;"",'Invoice Register'!$I17&gt;=N$7,'Invoice Register'!$I17&lt;=MIN(EOMONTH(N$7,0),'Invoice Register'!$B$5)),IF('Invoice Register'!$J17="",0,'Invoice Register'!$J17),0))))</f>
        <v/>
      </c>
      <c r="O18" s="48">
        <f>IF(OR($D18="",$C18=""),"",MAX(0,N18*(1+O$6/1200*MAX(0,MIN(EOMONTH(O$7,0),'Invoice Register'!$B$5)-MAX($D18,O$7-1))/DAY(EOMONTH(O$7,0)))-(IF(AND('Invoice Register'!$G17&lt;&gt;"",'Invoice Register'!$G17&gt;=O$7,'Invoice Register'!$G17&lt;=MIN(EOMONTH(O$7,0),'Invoice Register'!$B$5)),IF('Invoice Register'!$H17="",0,'Invoice Register'!$H17),0)+IF(AND('Invoice Register'!$I17&lt;&gt;"",'Invoice Register'!$I17&gt;=O$7,'Invoice Register'!$I17&lt;=MIN(EOMONTH(O$7,0),'Invoice Register'!$B$5)),IF('Invoice Register'!$J17="",0,'Invoice Register'!$J17),0))))</f>
        <v/>
      </c>
      <c r="P18" s="48">
        <f>IF(OR($D18="",$C18=""),"",MAX(0,O18*(1+P$6/1200*MAX(0,MIN(EOMONTH(P$7,0),'Invoice Register'!$B$5)-MAX($D18,P$7-1))/DAY(EOMONTH(P$7,0)))-(IF(AND('Invoice Register'!$G17&lt;&gt;"",'Invoice Register'!$G17&gt;=P$7,'Invoice Register'!$G17&lt;=MIN(EOMONTH(P$7,0),'Invoice Register'!$B$5)),IF('Invoice Register'!$H17="",0,'Invoice Register'!$H17),0)+IF(AND('Invoice Register'!$I17&lt;&gt;"",'Invoice Register'!$I17&gt;=P$7,'Invoice Register'!$I17&lt;=MIN(EOMONTH(P$7,0),'Invoice Register'!$B$5)),IF('Invoice Register'!$J17="",0,'Invoice Register'!$J17),0))))</f>
        <v/>
      </c>
      <c r="Q18" s="48">
        <f>IF(OR($D18="",$C18=""),"",MAX(0,P18*(1+Q$6/1200*MAX(0,MIN(EOMONTH(Q$7,0),'Invoice Register'!$B$5)-MAX($D18,Q$7-1))/DAY(EOMONTH(Q$7,0)))-(IF(AND('Invoice Register'!$G17&lt;&gt;"",'Invoice Register'!$G17&gt;=Q$7,'Invoice Register'!$G17&lt;=MIN(EOMONTH(Q$7,0),'Invoice Register'!$B$5)),IF('Invoice Register'!$H17="",0,'Invoice Register'!$H17),0)+IF(AND('Invoice Register'!$I17&lt;&gt;"",'Invoice Register'!$I17&gt;=Q$7,'Invoice Register'!$I17&lt;=MIN(EOMONTH(Q$7,0),'Invoice Register'!$B$5)),IF('Invoice Register'!$J17="",0,'Invoice Register'!$J17),0))))</f>
        <v/>
      </c>
      <c r="R18" s="48">
        <f>IF(OR($D18="",$C18=""),"",MAX(0,Q18*(1+R$6/1200*MAX(0,MIN(EOMONTH(R$7,0),'Invoice Register'!$B$5)-MAX($D18,R$7-1))/DAY(EOMONTH(R$7,0)))-(IF(AND('Invoice Register'!$G17&lt;&gt;"",'Invoice Register'!$G17&gt;=R$7,'Invoice Register'!$G17&lt;=MIN(EOMONTH(R$7,0),'Invoice Register'!$B$5)),IF('Invoice Register'!$H17="",0,'Invoice Register'!$H17),0)+IF(AND('Invoice Register'!$I17&lt;&gt;"",'Invoice Register'!$I17&gt;=R$7,'Invoice Register'!$I17&lt;=MIN(EOMONTH(R$7,0),'Invoice Register'!$B$5)),IF('Invoice Register'!$J17="",0,'Invoice Register'!$J17),0))))</f>
        <v/>
      </c>
      <c r="S18" s="48">
        <f>IF(OR($D18="",$C18=""),"",MAX(0,R18*(1+S$6/1200*MAX(0,MIN(EOMONTH(S$7,0),'Invoice Register'!$B$5)-MAX($D18,S$7-1))/DAY(EOMONTH(S$7,0)))-(IF(AND('Invoice Register'!$G17&lt;&gt;"",'Invoice Register'!$G17&gt;=S$7,'Invoice Register'!$G17&lt;=MIN(EOMONTH(S$7,0),'Invoice Register'!$B$5)),IF('Invoice Register'!$H17="",0,'Invoice Register'!$H17),0)+IF(AND('Invoice Register'!$I17&lt;&gt;"",'Invoice Register'!$I17&gt;=S$7,'Invoice Register'!$I17&lt;=MIN(EOMONTH(S$7,0),'Invoice Register'!$B$5)),IF('Invoice Register'!$J17="",0,'Invoice Register'!$J17),0))))</f>
        <v/>
      </c>
      <c r="T18" s="48">
        <f>IF(OR($D18="",$C18=""),"",MAX(0,S18*(1+T$6/1200*MAX(0,MIN(EOMONTH(T$7,0),'Invoice Register'!$B$5)-MAX($D18,T$7-1))/DAY(EOMONTH(T$7,0)))-(IF(AND('Invoice Register'!$G17&lt;&gt;"",'Invoice Register'!$G17&gt;=T$7,'Invoice Register'!$G17&lt;=MIN(EOMONTH(T$7,0),'Invoice Register'!$B$5)),IF('Invoice Register'!$H17="",0,'Invoice Register'!$H17),0)+IF(AND('Invoice Register'!$I17&lt;&gt;"",'Invoice Register'!$I17&gt;=T$7,'Invoice Register'!$I17&lt;=MIN(EOMONTH(T$7,0),'Invoice Register'!$B$5)),IF('Invoice Register'!$J17="",0,'Invoice Register'!$J17),0))))</f>
        <v/>
      </c>
      <c r="U18" s="48">
        <f>IF(OR($D18="",$C18=""),"",MAX(0,T18*(1+U$6/1200*MAX(0,MIN(EOMONTH(U$7,0),'Invoice Register'!$B$5)-MAX($D18,U$7-1))/DAY(EOMONTH(U$7,0)))-(IF(AND('Invoice Register'!$G17&lt;&gt;"",'Invoice Register'!$G17&gt;=U$7,'Invoice Register'!$G17&lt;=MIN(EOMONTH(U$7,0),'Invoice Register'!$B$5)),IF('Invoice Register'!$H17="",0,'Invoice Register'!$H17),0)+IF(AND('Invoice Register'!$I17&lt;&gt;"",'Invoice Register'!$I17&gt;=U$7,'Invoice Register'!$I17&lt;=MIN(EOMONTH(U$7,0),'Invoice Register'!$B$5)),IF('Invoice Register'!$J17="",0,'Invoice Register'!$J17),0))))</f>
        <v/>
      </c>
      <c r="V18" s="48">
        <f>IF(OR($D18="",$C18=""),"",MAX(0,U18*(1+V$6/1200*MAX(0,MIN(EOMONTH(V$7,0),'Invoice Register'!$B$5)-MAX($D18,V$7-1))/DAY(EOMONTH(V$7,0)))-(IF(AND('Invoice Register'!$G17&lt;&gt;"",'Invoice Register'!$G17&gt;=V$7,'Invoice Register'!$G17&lt;=MIN(EOMONTH(V$7,0),'Invoice Register'!$B$5)),IF('Invoice Register'!$H17="",0,'Invoice Register'!$H17),0)+IF(AND('Invoice Register'!$I17&lt;&gt;"",'Invoice Register'!$I17&gt;=V$7,'Invoice Register'!$I17&lt;=MIN(EOMONTH(V$7,0),'Invoice Register'!$B$5)),IF('Invoice Register'!$J17="",0,'Invoice Register'!$J17),0))))</f>
        <v/>
      </c>
      <c r="W18" s="48">
        <f>IF(OR($D18="",$C18=""),"",MAX(0,V18*(1+W$6/1200*MAX(0,MIN(EOMONTH(W$7,0),'Invoice Register'!$B$5)-MAX($D18,W$7-1))/DAY(EOMONTH(W$7,0)))-(IF(AND('Invoice Register'!$G17&lt;&gt;"",'Invoice Register'!$G17&gt;=W$7,'Invoice Register'!$G17&lt;=MIN(EOMONTH(W$7,0),'Invoice Register'!$B$5)),IF('Invoice Register'!$H17="",0,'Invoice Register'!$H17),0)+IF(AND('Invoice Register'!$I17&lt;&gt;"",'Invoice Register'!$I17&gt;=W$7,'Invoice Register'!$I17&lt;=MIN(EOMONTH(W$7,0),'Invoice Register'!$B$5)),IF('Invoice Register'!$J17="",0,'Invoice Register'!$J17),0))))</f>
        <v/>
      </c>
      <c r="X18" s="48">
        <f>IF(OR($D18="",$C18=""),"",MAX(0,W18*(1+X$6/1200*MAX(0,MIN(EOMONTH(X$7,0),'Invoice Register'!$B$5)-MAX($D18,X$7-1))/DAY(EOMONTH(X$7,0)))-(IF(AND('Invoice Register'!$G17&lt;&gt;"",'Invoice Register'!$G17&gt;=X$7,'Invoice Register'!$G17&lt;=MIN(EOMONTH(X$7,0),'Invoice Register'!$B$5)),IF('Invoice Register'!$H17="",0,'Invoice Register'!$H17),0)+IF(AND('Invoice Register'!$I17&lt;&gt;"",'Invoice Register'!$I17&gt;=X$7,'Invoice Register'!$I17&lt;=MIN(EOMONTH(X$7,0),'Invoice Register'!$B$5)),IF('Invoice Register'!$J17="",0,'Invoice Register'!$J17),0))))</f>
        <v/>
      </c>
      <c r="Y18" s="48">
        <f>IF(OR($D18="",$C18=""),"",MAX(0,X18*(1+Y$6/1200*MAX(0,MIN(EOMONTH(Y$7,0),'Invoice Register'!$B$5)-MAX($D18,Y$7-1))/DAY(EOMONTH(Y$7,0)))-(IF(AND('Invoice Register'!$G17&lt;&gt;"",'Invoice Register'!$G17&gt;=Y$7,'Invoice Register'!$G17&lt;=MIN(EOMONTH(Y$7,0),'Invoice Register'!$B$5)),IF('Invoice Register'!$H17="",0,'Invoice Register'!$H17),0)+IF(AND('Invoice Register'!$I17&lt;&gt;"",'Invoice Register'!$I17&gt;=Y$7,'Invoice Register'!$I17&lt;=MIN(EOMONTH(Y$7,0),'Invoice Register'!$B$5)),IF('Invoice Register'!$J17="",0,'Invoice Register'!$J17),0))))</f>
        <v/>
      </c>
      <c r="Z18" s="48">
        <f>IF(OR($D18="",$C18=""),"",MAX(0,Y18*(1+Z$6/1200*MAX(0,MIN(EOMONTH(Z$7,0),'Invoice Register'!$B$5)-MAX($D18,Z$7-1))/DAY(EOMONTH(Z$7,0)))-(IF(AND('Invoice Register'!$G17&lt;&gt;"",'Invoice Register'!$G17&gt;=Z$7,'Invoice Register'!$G17&lt;=MIN(EOMONTH(Z$7,0),'Invoice Register'!$B$5)),IF('Invoice Register'!$H17="",0,'Invoice Register'!$H17),0)+IF(AND('Invoice Register'!$I17&lt;&gt;"",'Invoice Register'!$I17&gt;=Z$7,'Invoice Register'!$I17&lt;=MIN(EOMONTH(Z$7,0),'Invoice Register'!$B$5)),IF('Invoice Register'!$J17="",0,'Invoice Register'!$J17),0))))</f>
        <v/>
      </c>
      <c r="AA18" s="48">
        <f>IF(OR($D18="",$C18=""),"",MAX(0,Z18*(1+AA$6/1200*MAX(0,MIN(EOMONTH(AA$7,0),'Invoice Register'!$B$5)-MAX($D18,AA$7-1))/DAY(EOMONTH(AA$7,0)))-(IF(AND('Invoice Register'!$G17&lt;&gt;"",'Invoice Register'!$G17&gt;=AA$7,'Invoice Register'!$G17&lt;=MIN(EOMONTH(AA$7,0),'Invoice Register'!$B$5)),IF('Invoice Register'!$H17="",0,'Invoice Register'!$H17),0)+IF(AND('Invoice Register'!$I17&lt;&gt;"",'Invoice Register'!$I17&gt;=AA$7,'Invoice Register'!$I17&lt;=MIN(EOMONTH(AA$7,0),'Invoice Register'!$B$5)),IF('Invoice Register'!$J17="",0,'Invoice Register'!$J17),0))))</f>
        <v/>
      </c>
      <c r="AB18" s="48">
        <f>IF(OR($D18="",$C18=""),"",MAX(0,AA18*(1+AB$6/1200*MAX(0,MIN(EOMONTH(AB$7,0),'Invoice Register'!$B$5)-MAX($D18,AB$7-1))/DAY(EOMONTH(AB$7,0)))-(IF(AND('Invoice Register'!$G17&lt;&gt;"",'Invoice Register'!$G17&gt;=AB$7,'Invoice Register'!$G17&lt;=MIN(EOMONTH(AB$7,0),'Invoice Register'!$B$5)),IF('Invoice Register'!$H17="",0,'Invoice Register'!$H17),0)+IF(AND('Invoice Register'!$I17&lt;&gt;"",'Invoice Register'!$I17&gt;=AB$7,'Invoice Register'!$I17&lt;=MIN(EOMONTH(AB$7,0),'Invoice Register'!$B$5)),IF('Invoice Register'!$J17="",0,'Invoice Register'!$J17),0))))</f>
        <v/>
      </c>
      <c r="AC18" s="49">
        <f>IF(OR($D18="",$C18=""),"",ROUND(AB18+(IF(AND('Invoice Register'!$G17&lt;&gt;"",'Invoice Register'!$G17&lt;='Invoice Register'!$B$5),IF('Invoice Register'!$H17="",0,'Invoice Register'!$H17),0)+IF(AND('Invoice Register'!$I17&lt;&gt;"",'Invoice Register'!$I17&lt;='Invoice Register'!$B$5),IF('Invoice Register'!$J17="",0,'Invoice Register'!$J17),0))-$C18,2))</f>
        <v/>
      </c>
    </row>
    <row r="19" ht="15" customHeight="1" s="29">
      <c r="A19" s="46">
        <f>'Invoice Register'!A18</f>
        <v/>
      </c>
      <c r="B19" s="46">
        <f>'Invoice Register'!B18</f>
        <v/>
      </c>
      <c r="C19" s="46">
        <f>'Invoice Register'!E18</f>
        <v/>
      </c>
      <c r="D19" s="47">
        <f>'Invoice Register'!K18</f>
        <v/>
      </c>
      <c r="E19" s="48">
        <f>IF(OR($D19="",$C19=""),"",MAX(0,$C19*(1+E$6/1200*MAX(0,MIN(EOMONTH(E$7,0),'Invoice Register'!$B$5)-MAX($D19,E$7-1))/DAY(EOMONTH(E$7,0)))-(IF(AND('Invoice Register'!$G18&lt;&gt;"",'Invoice Register'!$G18&gt;=E$7,'Invoice Register'!$G18&lt;=MIN(EOMONTH(E$7,0),'Invoice Register'!$B$5)),IF('Invoice Register'!$H18="",0,'Invoice Register'!$H18),0)+IF(AND('Invoice Register'!$I18&lt;&gt;"",'Invoice Register'!$I18&gt;=E$7,'Invoice Register'!$I18&lt;=MIN(EOMONTH(E$7,0),'Invoice Register'!$B$5)),IF('Invoice Register'!$J18="",0,'Invoice Register'!$J18),0))))</f>
        <v/>
      </c>
      <c r="F19" s="48">
        <f>IF(OR($D19="",$C19=""),"",MAX(0,E19*(1+F$6/1200*MAX(0,MIN(EOMONTH(F$7,0),'Invoice Register'!$B$5)-MAX($D19,F$7-1))/DAY(EOMONTH(F$7,0)))-(IF(AND('Invoice Register'!$G18&lt;&gt;"",'Invoice Register'!$G18&gt;=F$7,'Invoice Register'!$G18&lt;=MIN(EOMONTH(F$7,0),'Invoice Register'!$B$5)),IF('Invoice Register'!$H18="",0,'Invoice Register'!$H18),0)+IF(AND('Invoice Register'!$I18&lt;&gt;"",'Invoice Register'!$I18&gt;=F$7,'Invoice Register'!$I18&lt;=MIN(EOMONTH(F$7,0),'Invoice Register'!$B$5)),IF('Invoice Register'!$J18="",0,'Invoice Register'!$J18),0))))</f>
        <v/>
      </c>
      <c r="G19" s="48">
        <f>IF(OR($D19="",$C19=""),"",MAX(0,F19*(1+G$6/1200*MAX(0,MIN(EOMONTH(G$7,0),'Invoice Register'!$B$5)-MAX($D19,G$7-1))/DAY(EOMONTH(G$7,0)))-(IF(AND('Invoice Register'!$G18&lt;&gt;"",'Invoice Register'!$G18&gt;=G$7,'Invoice Register'!$G18&lt;=MIN(EOMONTH(G$7,0),'Invoice Register'!$B$5)),IF('Invoice Register'!$H18="",0,'Invoice Register'!$H18),0)+IF(AND('Invoice Register'!$I18&lt;&gt;"",'Invoice Register'!$I18&gt;=G$7,'Invoice Register'!$I18&lt;=MIN(EOMONTH(G$7,0),'Invoice Register'!$B$5)),IF('Invoice Register'!$J18="",0,'Invoice Register'!$J18),0))))</f>
        <v/>
      </c>
      <c r="H19" s="48">
        <f>IF(OR($D19="",$C19=""),"",MAX(0,G19*(1+H$6/1200*MAX(0,MIN(EOMONTH(H$7,0),'Invoice Register'!$B$5)-MAX($D19,H$7-1))/DAY(EOMONTH(H$7,0)))-(IF(AND('Invoice Register'!$G18&lt;&gt;"",'Invoice Register'!$G18&gt;=H$7,'Invoice Register'!$G18&lt;=MIN(EOMONTH(H$7,0),'Invoice Register'!$B$5)),IF('Invoice Register'!$H18="",0,'Invoice Register'!$H18),0)+IF(AND('Invoice Register'!$I18&lt;&gt;"",'Invoice Register'!$I18&gt;=H$7,'Invoice Register'!$I18&lt;=MIN(EOMONTH(H$7,0),'Invoice Register'!$B$5)),IF('Invoice Register'!$J18="",0,'Invoice Register'!$J18),0))))</f>
        <v/>
      </c>
      <c r="I19" s="48">
        <f>IF(OR($D19="",$C19=""),"",MAX(0,H19*(1+I$6/1200*MAX(0,MIN(EOMONTH(I$7,0),'Invoice Register'!$B$5)-MAX($D19,I$7-1))/DAY(EOMONTH(I$7,0)))-(IF(AND('Invoice Register'!$G18&lt;&gt;"",'Invoice Register'!$G18&gt;=I$7,'Invoice Register'!$G18&lt;=MIN(EOMONTH(I$7,0),'Invoice Register'!$B$5)),IF('Invoice Register'!$H18="",0,'Invoice Register'!$H18),0)+IF(AND('Invoice Register'!$I18&lt;&gt;"",'Invoice Register'!$I18&gt;=I$7,'Invoice Register'!$I18&lt;=MIN(EOMONTH(I$7,0),'Invoice Register'!$B$5)),IF('Invoice Register'!$J18="",0,'Invoice Register'!$J18),0))))</f>
        <v/>
      </c>
      <c r="J19" s="48">
        <f>IF(OR($D19="",$C19=""),"",MAX(0,I19*(1+J$6/1200*MAX(0,MIN(EOMONTH(J$7,0),'Invoice Register'!$B$5)-MAX($D19,J$7-1))/DAY(EOMONTH(J$7,0)))-(IF(AND('Invoice Register'!$G18&lt;&gt;"",'Invoice Register'!$G18&gt;=J$7,'Invoice Register'!$G18&lt;=MIN(EOMONTH(J$7,0),'Invoice Register'!$B$5)),IF('Invoice Register'!$H18="",0,'Invoice Register'!$H18),0)+IF(AND('Invoice Register'!$I18&lt;&gt;"",'Invoice Register'!$I18&gt;=J$7,'Invoice Register'!$I18&lt;=MIN(EOMONTH(J$7,0),'Invoice Register'!$B$5)),IF('Invoice Register'!$J18="",0,'Invoice Register'!$J18),0))))</f>
        <v/>
      </c>
      <c r="K19" s="48">
        <f>IF(OR($D19="",$C19=""),"",MAX(0,J19*(1+K$6/1200*MAX(0,MIN(EOMONTH(K$7,0),'Invoice Register'!$B$5)-MAX($D19,K$7-1))/DAY(EOMONTH(K$7,0)))-(IF(AND('Invoice Register'!$G18&lt;&gt;"",'Invoice Register'!$G18&gt;=K$7,'Invoice Register'!$G18&lt;=MIN(EOMONTH(K$7,0),'Invoice Register'!$B$5)),IF('Invoice Register'!$H18="",0,'Invoice Register'!$H18),0)+IF(AND('Invoice Register'!$I18&lt;&gt;"",'Invoice Register'!$I18&gt;=K$7,'Invoice Register'!$I18&lt;=MIN(EOMONTH(K$7,0),'Invoice Register'!$B$5)),IF('Invoice Register'!$J18="",0,'Invoice Register'!$J18),0))))</f>
        <v/>
      </c>
      <c r="L19" s="48">
        <f>IF(OR($D19="",$C19=""),"",MAX(0,K19*(1+L$6/1200*MAX(0,MIN(EOMONTH(L$7,0),'Invoice Register'!$B$5)-MAX($D19,L$7-1))/DAY(EOMONTH(L$7,0)))-(IF(AND('Invoice Register'!$G18&lt;&gt;"",'Invoice Register'!$G18&gt;=L$7,'Invoice Register'!$G18&lt;=MIN(EOMONTH(L$7,0),'Invoice Register'!$B$5)),IF('Invoice Register'!$H18="",0,'Invoice Register'!$H18),0)+IF(AND('Invoice Register'!$I18&lt;&gt;"",'Invoice Register'!$I18&gt;=L$7,'Invoice Register'!$I18&lt;=MIN(EOMONTH(L$7,0),'Invoice Register'!$B$5)),IF('Invoice Register'!$J18="",0,'Invoice Register'!$J18),0))))</f>
        <v/>
      </c>
      <c r="M19" s="48">
        <f>IF(OR($D19="",$C19=""),"",MAX(0,L19*(1+M$6/1200*MAX(0,MIN(EOMONTH(M$7,0),'Invoice Register'!$B$5)-MAX($D19,M$7-1))/DAY(EOMONTH(M$7,0)))-(IF(AND('Invoice Register'!$G18&lt;&gt;"",'Invoice Register'!$G18&gt;=M$7,'Invoice Register'!$G18&lt;=MIN(EOMONTH(M$7,0),'Invoice Register'!$B$5)),IF('Invoice Register'!$H18="",0,'Invoice Register'!$H18),0)+IF(AND('Invoice Register'!$I18&lt;&gt;"",'Invoice Register'!$I18&gt;=M$7,'Invoice Register'!$I18&lt;=MIN(EOMONTH(M$7,0),'Invoice Register'!$B$5)),IF('Invoice Register'!$J18="",0,'Invoice Register'!$J18),0))))</f>
        <v/>
      </c>
      <c r="N19" s="48">
        <f>IF(OR($D19="",$C19=""),"",MAX(0,M19*(1+N$6/1200*MAX(0,MIN(EOMONTH(N$7,0),'Invoice Register'!$B$5)-MAX($D19,N$7-1))/DAY(EOMONTH(N$7,0)))-(IF(AND('Invoice Register'!$G18&lt;&gt;"",'Invoice Register'!$G18&gt;=N$7,'Invoice Register'!$G18&lt;=MIN(EOMONTH(N$7,0),'Invoice Register'!$B$5)),IF('Invoice Register'!$H18="",0,'Invoice Register'!$H18),0)+IF(AND('Invoice Register'!$I18&lt;&gt;"",'Invoice Register'!$I18&gt;=N$7,'Invoice Register'!$I18&lt;=MIN(EOMONTH(N$7,0),'Invoice Register'!$B$5)),IF('Invoice Register'!$J18="",0,'Invoice Register'!$J18),0))))</f>
        <v/>
      </c>
      <c r="O19" s="48">
        <f>IF(OR($D19="",$C19=""),"",MAX(0,N19*(1+O$6/1200*MAX(0,MIN(EOMONTH(O$7,0),'Invoice Register'!$B$5)-MAX($D19,O$7-1))/DAY(EOMONTH(O$7,0)))-(IF(AND('Invoice Register'!$G18&lt;&gt;"",'Invoice Register'!$G18&gt;=O$7,'Invoice Register'!$G18&lt;=MIN(EOMONTH(O$7,0),'Invoice Register'!$B$5)),IF('Invoice Register'!$H18="",0,'Invoice Register'!$H18),0)+IF(AND('Invoice Register'!$I18&lt;&gt;"",'Invoice Register'!$I18&gt;=O$7,'Invoice Register'!$I18&lt;=MIN(EOMONTH(O$7,0),'Invoice Register'!$B$5)),IF('Invoice Register'!$J18="",0,'Invoice Register'!$J18),0))))</f>
        <v/>
      </c>
      <c r="P19" s="48">
        <f>IF(OR($D19="",$C19=""),"",MAX(0,O19*(1+P$6/1200*MAX(0,MIN(EOMONTH(P$7,0),'Invoice Register'!$B$5)-MAX($D19,P$7-1))/DAY(EOMONTH(P$7,0)))-(IF(AND('Invoice Register'!$G18&lt;&gt;"",'Invoice Register'!$G18&gt;=P$7,'Invoice Register'!$G18&lt;=MIN(EOMONTH(P$7,0),'Invoice Register'!$B$5)),IF('Invoice Register'!$H18="",0,'Invoice Register'!$H18),0)+IF(AND('Invoice Register'!$I18&lt;&gt;"",'Invoice Register'!$I18&gt;=P$7,'Invoice Register'!$I18&lt;=MIN(EOMONTH(P$7,0),'Invoice Register'!$B$5)),IF('Invoice Register'!$J18="",0,'Invoice Register'!$J18),0))))</f>
        <v/>
      </c>
      <c r="Q19" s="48">
        <f>IF(OR($D19="",$C19=""),"",MAX(0,P19*(1+Q$6/1200*MAX(0,MIN(EOMONTH(Q$7,0),'Invoice Register'!$B$5)-MAX($D19,Q$7-1))/DAY(EOMONTH(Q$7,0)))-(IF(AND('Invoice Register'!$G18&lt;&gt;"",'Invoice Register'!$G18&gt;=Q$7,'Invoice Register'!$G18&lt;=MIN(EOMONTH(Q$7,0),'Invoice Register'!$B$5)),IF('Invoice Register'!$H18="",0,'Invoice Register'!$H18),0)+IF(AND('Invoice Register'!$I18&lt;&gt;"",'Invoice Register'!$I18&gt;=Q$7,'Invoice Register'!$I18&lt;=MIN(EOMONTH(Q$7,0),'Invoice Register'!$B$5)),IF('Invoice Register'!$J18="",0,'Invoice Register'!$J18),0))))</f>
        <v/>
      </c>
      <c r="R19" s="48">
        <f>IF(OR($D19="",$C19=""),"",MAX(0,Q19*(1+R$6/1200*MAX(0,MIN(EOMONTH(R$7,0),'Invoice Register'!$B$5)-MAX($D19,R$7-1))/DAY(EOMONTH(R$7,0)))-(IF(AND('Invoice Register'!$G18&lt;&gt;"",'Invoice Register'!$G18&gt;=R$7,'Invoice Register'!$G18&lt;=MIN(EOMONTH(R$7,0),'Invoice Register'!$B$5)),IF('Invoice Register'!$H18="",0,'Invoice Register'!$H18),0)+IF(AND('Invoice Register'!$I18&lt;&gt;"",'Invoice Register'!$I18&gt;=R$7,'Invoice Register'!$I18&lt;=MIN(EOMONTH(R$7,0),'Invoice Register'!$B$5)),IF('Invoice Register'!$J18="",0,'Invoice Register'!$J18),0))))</f>
        <v/>
      </c>
      <c r="S19" s="48">
        <f>IF(OR($D19="",$C19=""),"",MAX(0,R19*(1+S$6/1200*MAX(0,MIN(EOMONTH(S$7,0),'Invoice Register'!$B$5)-MAX($D19,S$7-1))/DAY(EOMONTH(S$7,0)))-(IF(AND('Invoice Register'!$G18&lt;&gt;"",'Invoice Register'!$G18&gt;=S$7,'Invoice Register'!$G18&lt;=MIN(EOMONTH(S$7,0),'Invoice Register'!$B$5)),IF('Invoice Register'!$H18="",0,'Invoice Register'!$H18),0)+IF(AND('Invoice Register'!$I18&lt;&gt;"",'Invoice Register'!$I18&gt;=S$7,'Invoice Register'!$I18&lt;=MIN(EOMONTH(S$7,0),'Invoice Register'!$B$5)),IF('Invoice Register'!$J18="",0,'Invoice Register'!$J18),0))))</f>
        <v/>
      </c>
      <c r="T19" s="48">
        <f>IF(OR($D19="",$C19=""),"",MAX(0,S19*(1+T$6/1200*MAX(0,MIN(EOMONTH(T$7,0),'Invoice Register'!$B$5)-MAX($D19,T$7-1))/DAY(EOMONTH(T$7,0)))-(IF(AND('Invoice Register'!$G18&lt;&gt;"",'Invoice Register'!$G18&gt;=T$7,'Invoice Register'!$G18&lt;=MIN(EOMONTH(T$7,0),'Invoice Register'!$B$5)),IF('Invoice Register'!$H18="",0,'Invoice Register'!$H18),0)+IF(AND('Invoice Register'!$I18&lt;&gt;"",'Invoice Register'!$I18&gt;=T$7,'Invoice Register'!$I18&lt;=MIN(EOMONTH(T$7,0),'Invoice Register'!$B$5)),IF('Invoice Register'!$J18="",0,'Invoice Register'!$J18),0))))</f>
        <v/>
      </c>
      <c r="U19" s="48">
        <f>IF(OR($D19="",$C19=""),"",MAX(0,T19*(1+U$6/1200*MAX(0,MIN(EOMONTH(U$7,0),'Invoice Register'!$B$5)-MAX($D19,U$7-1))/DAY(EOMONTH(U$7,0)))-(IF(AND('Invoice Register'!$G18&lt;&gt;"",'Invoice Register'!$G18&gt;=U$7,'Invoice Register'!$G18&lt;=MIN(EOMONTH(U$7,0),'Invoice Register'!$B$5)),IF('Invoice Register'!$H18="",0,'Invoice Register'!$H18),0)+IF(AND('Invoice Register'!$I18&lt;&gt;"",'Invoice Register'!$I18&gt;=U$7,'Invoice Register'!$I18&lt;=MIN(EOMONTH(U$7,0),'Invoice Register'!$B$5)),IF('Invoice Register'!$J18="",0,'Invoice Register'!$J18),0))))</f>
        <v/>
      </c>
      <c r="V19" s="48">
        <f>IF(OR($D19="",$C19=""),"",MAX(0,U19*(1+V$6/1200*MAX(0,MIN(EOMONTH(V$7,0),'Invoice Register'!$B$5)-MAX($D19,V$7-1))/DAY(EOMONTH(V$7,0)))-(IF(AND('Invoice Register'!$G18&lt;&gt;"",'Invoice Register'!$G18&gt;=V$7,'Invoice Register'!$G18&lt;=MIN(EOMONTH(V$7,0),'Invoice Register'!$B$5)),IF('Invoice Register'!$H18="",0,'Invoice Register'!$H18),0)+IF(AND('Invoice Register'!$I18&lt;&gt;"",'Invoice Register'!$I18&gt;=V$7,'Invoice Register'!$I18&lt;=MIN(EOMONTH(V$7,0),'Invoice Register'!$B$5)),IF('Invoice Register'!$J18="",0,'Invoice Register'!$J18),0))))</f>
        <v/>
      </c>
      <c r="W19" s="48">
        <f>IF(OR($D19="",$C19=""),"",MAX(0,V19*(1+W$6/1200*MAX(0,MIN(EOMONTH(W$7,0),'Invoice Register'!$B$5)-MAX($D19,W$7-1))/DAY(EOMONTH(W$7,0)))-(IF(AND('Invoice Register'!$G18&lt;&gt;"",'Invoice Register'!$G18&gt;=W$7,'Invoice Register'!$G18&lt;=MIN(EOMONTH(W$7,0),'Invoice Register'!$B$5)),IF('Invoice Register'!$H18="",0,'Invoice Register'!$H18),0)+IF(AND('Invoice Register'!$I18&lt;&gt;"",'Invoice Register'!$I18&gt;=W$7,'Invoice Register'!$I18&lt;=MIN(EOMONTH(W$7,0),'Invoice Register'!$B$5)),IF('Invoice Register'!$J18="",0,'Invoice Register'!$J18),0))))</f>
        <v/>
      </c>
      <c r="X19" s="48">
        <f>IF(OR($D19="",$C19=""),"",MAX(0,W19*(1+X$6/1200*MAX(0,MIN(EOMONTH(X$7,0),'Invoice Register'!$B$5)-MAX($D19,X$7-1))/DAY(EOMONTH(X$7,0)))-(IF(AND('Invoice Register'!$G18&lt;&gt;"",'Invoice Register'!$G18&gt;=X$7,'Invoice Register'!$G18&lt;=MIN(EOMONTH(X$7,0),'Invoice Register'!$B$5)),IF('Invoice Register'!$H18="",0,'Invoice Register'!$H18),0)+IF(AND('Invoice Register'!$I18&lt;&gt;"",'Invoice Register'!$I18&gt;=X$7,'Invoice Register'!$I18&lt;=MIN(EOMONTH(X$7,0),'Invoice Register'!$B$5)),IF('Invoice Register'!$J18="",0,'Invoice Register'!$J18),0))))</f>
        <v/>
      </c>
      <c r="Y19" s="48">
        <f>IF(OR($D19="",$C19=""),"",MAX(0,X19*(1+Y$6/1200*MAX(0,MIN(EOMONTH(Y$7,0),'Invoice Register'!$B$5)-MAX($D19,Y$7-1))/DAY(EOMONTH(Y$7,0)))-(IF(AND('Invoice Register'!$G18&lt;&gt;"",'Invoice Register'!$G18&gt;=Y$7,'Invoice Register'!$G18&lt;=MIN(EOMONTH(Y$7,0),'Invoice Register'!$B$5)),IF('Invoice Register'!$H18="",0,'Invoice Register'!$H18),0)+IF(AND('Invoice Register'!$I18&lt;&gt;"",'Invoice Register'!$I18&gt;=Y$7,'Invoice Register'!$I18&lt;=MIN(EOMONTH(Y$7,0),'Invoice Register'!$B$5)),IF('Invoice Register'!$J18="",0,'Invoice Register'!$J18),0))))</f>
        <v/>
      </c>
      <c r="Z19" s="48">
        <f>IF(OR($D19="",$C19=""),"",MAX(0,Y19*(1+Z$6/1200*MAX(0,MIN(EOMONTH(Z$7,0),'Invoice Register'!$B$5)-MAX($D19,Z$7-1))/DAY(EOMONTH(Z$7,0)))-(IF(AND('Invoice Register'!$G18&lt;&gt;"",'Invoice Register'!$G18&gt;=Z$7,'Invoice Register'!$G18&lt;=MIN(EOMONTH(Z$7,0),'Invoice Register'!$B$5)),IF('Invoice Register'!$H18="",0,'Invoice Register'!$H18),0)+IF(AND('Invoice Register'!$I18&lt;&gt;"",'Invoice Register'!$I18&gt;=Z$7,'Invoice Register'!$I18&lt;=MIN(EOMONTH(Z$7,0),'Invoice Register'!$B$5)),IF('Invoice Register'!$J18="",0,'Invoice Register'!$J18),0))))</f>
        <v/>
      </c>
      <c r="AA19" s="48">
        <f>IF(OR($D19="",$C19=""),"",MAX(0,Z19*(1+AA$6/1200*MAX(0,MIN(EOMONTH(AA$7,0),'Invoice Register'!$B$5)-MAX($D19,AA$7-1))/DAY(EOMONTH(AA$7,0)))-(IF(AND('Invoice Register'!$G18&lt;&gt;"",'Invoice Register'!$G18&gt;=AA$7,'Invoice Register'!$G18&lt;=MIN(EOMONTH(AA$7,0),'Invoice Register'!$B$5)),IF('Invoice Register'!$H18="",0,'Invoice Register'!$H18),0)+IF(AND('Invoice Register'!$I18&lt;&gt;"",'Invoice Register'!$I18&gt;=AA$7,'Invoice Register'!$I18&lt;=MIN(EOMONTH(AA$7,0),'Invoice Register'!$B$5)),IF('Invoice Register'!$J18="",0,'Invoice Register'!$J18),0))))</f>
        <v/>
      </c>
      <c r="AB19" s="48">
        <f>IF(OR($D19="",$C19=""),"",MAX(0,AA19*(1+AB$6/1200*MAX(0,MIN(EOMONTH(AB$7,0),'Invoice Register'!$B$5)-MAX($D19,AB$7-1))/DAY(EOMONTH(AB$7,0)))-(IF(AND('Invoice Register'!$G18&lt;&gt;"",'Invoice Register'!$G18&gt;=AB$7,'Invoice Register'!$G18&lt;=MIN(EOMONTH(AB$7,0),'Invoice Register'!$B$5)),IF('Invoice Register'!$H18="",0,'Invoice Register'!$H18),0)+IF(AND('Invoice Register'!$I18&lt;&gt;"",'Invoice Register'!$I18&gt;=AB$7,'Invoice Register'!$I18&lt;=MIN(EOMONTH(AB$7,0),'Invoice Register'!$B$5)),IF('Invoice Register'!$J18="",0,'Invoice Register'!$J18),0))))</f>
        <v/>
      </c>
      <c r="AC19" s="49">
        <f>IF(OR($D19="",$C19=""),"",ROUND(AB19+(IF(AND('Invoice Register'!$G18&lt;&gt;"",'Invoice Register'!$G18&lt;='Invoice Register'!$B$5),IF('Invoice Register'!$H18="",0,'Invoice Register'!$H18),0)+IF(AND('Invoice Register'!$I18&lt;&gt;"",'Invoice Register'!$I18&lt;='Invoice Register'!$B$5),IF('Invoice Register'!$J18="",0,'Invoice Register'!$J18),0))-$C19,2))</f>
        <v/>
      </c>
    </row>
    <row r="20" ht="15" customHeight="1" s="29">
      <c r="A20" s="46">
        <f>'Invoice Register'!A19</f>
        <v/>
      </c>
      <c r="B20" s="46">
        <f>'Invoice Register'!B19</f>
        <v/>
      </c>
      <c r="C20" s="46">
        <f>'Invoice Register'!E19</f>
        <v/>
      </c>
      <c r="D20" s="47">
        <f>'Invoice Register'!K19</f>
        <v/>
      </c>
      <c r="E20" s="48">
        <f>IF(OR($D20="",$C20=""),"",MAX(0,$C20*(1+E$6/1200*MAX(0,MIN(EOMONTH(E$7,0),'Invoice Register'!$B$5)-MAX($D20,E$7-1))/DAY(EOMONTH(E$7,0)))-(IF(AND('Invoice Register'!$G19&lt;&gt;"",'Invoice Register'!$G19&gt;=E$7,'Invoice Register'!$G19&lt;=MIN(EOMONTH(E$7,0),'Invoice Register'!$B$5)),IF('Invoice Register'!$H19="",0,'Invoice Register'!$H19),0)+IF(AND('Invoice Register'!$I19&lt;&gt;"",'Invoice Register'!$I19&gt;=E$7,'Invoice Register'!$I19&lt;=MIN(EOMONTH(E$7,0),'Invoice Register'!$B$5)),IF('Invoice Register'!$J19="",0,'Invoice Register'!$J19),0))))</f>
        <v/>
      </c>
      <c r="F20" s="48">
        <f>IF(OR($D20="",$C20=""),"",MAX(0,E20*(1+F$6/1200*MAX(0,MIN(EOMONTH(F$7,0),'Invoice Register'!$B$5)-MAX($D20,F$7-1))/DAY(EOMONTH(F$7,0)))-(IF(AND('Invoice Register'!$G19&lt;&gt;"",'Invoice Register'!$G19&gt;=F$7,'Invoice Register'!$G19&lt;=MIN(EOMONTH(F$7,0),'Invoice Register'!$B$5)),IF('Invoice Register'!$H19="",0,'Invoice Register'!$H19),0)+IF(AND('Invoice Register'!$I19&lt;&gt;"",'Invoice Register'!$I19&gt;=F$7,'Invoice Register'!$I19&lt;=MIN(EOMONTH(F$7,0),'Invoice Register'!$B$5)),IF('Invoice Register'!$J19="",0,'Invoice Register'!$J19),0))))</f>
        <v/>
      </c>
      <c r="G20" s="48">
        <f>IF(OR($D20="",$C20=""),"",MAX(0,F20*(1+G$6/1200*MAX(0,MIN(EOMONTH(G$7,0),'Invoice Register'!$B$5)-MAX($D20,G$7-1))/DAY(EOMONTH(G$7,0)))-(IF(AND('Invoice Register'!$G19&lt;&gt;"",'Invoice Register'!$G19&gt;=G$7,'Invoice Register'!$G19&lt;=MIN(EOMONTH(G$7,0),'Invoice Register'!$B$5)),IF('Invoice Register'!$H19="",0,'Invoice Register'!$H19),0)+IF(AND('Invoice Register'!$I19&lt;&gt;"",'Invoice Register'!$I19&gt;=G$7,'Invoice Register'!$I19&lt;=MIN(EOMONTH(G$7,0),'Invoice Register'!$B$5)),IF('Invoice Register'!$J19="",0,'Invoice Register'!$J19),0))))</f>
        <v/>
      </c>
      <c r="H20" s="48">
        <f>IF(OR($D20="",$C20=""),"",MAX(0,G20*(1+H$6/1200*MAX(0,MIN(EOMONTH(H$7,0),'Invoice Register'!$B$5)-MAX($D20,H$7-1))/DAY(EOMONTH(H$7,0)))-(IF(AND('Invoice Register'!$G19&lt;&gt;"",'Invoice Register'!$G19&gt;=H$7,'Invoice Register'!$G19&lt;=MIN(EOMONTH(H$7,0),'Invoice Register'!$B$5)),IF('Invoice Register'!$H19="",0,'Invoice Register'!$H19),0)+IF(AND('Invoice Register'!$I19&lt;&gt;"",'Invoice Register'!$I19&gt;=H$7,'Invoice Register'!$I19&lt;=MIN(EOMONTH(H$7,0),'Invoice Register'!$B$5)),IF('Invoice Register'!$J19="",0,'Invoice Register'!$J19),0))))</f>
        <v/>
      </c>
      <c r="I20" s="48">
        <f>IF(OR($D20="",$C20=""),"",MAX(0,H20*(1+I$6/1200*MAX(0,MIN(EOMONTH(I$7,0),'Invoice Register'!$B$5)-MAX($D20,I$7-1))/DAY(EOMONTH(I$7,0)))-(IF(AND('Invoice Register'!$G19&lt;&gt;"",'Invoice Register'!$G19&gt;=I$7,'Invoice Register'!$G19&lt;=MIN(EOMONTH(I$7,0),'Invoice Register'!$B$5)),IF('Invoice Register'!$H19="",0,'Invoice Register'!$H19),0)+IF(AND('Invoice Register'!$I19&lt;&gt;"",'Invoice Register'!$I19&gt;=I$7,'Invoice Register'!$I19&lt;=MIN(EOMONTH(I$7,0),'Invoice Register'!$B$5)),IF('Invoice Register'!$J19="",0,'Invoice Register'!$J19),0))))</f>
        <v/>
      </c>
      <c r="J20" s="48">
        <f>IF(OR($D20="",$C20=""),"",MAX(0,I20*(1+J$6/1200*MAX(0,MIN(EOMONTH(J$7,0),'Invoice Register'!$B$5)-MAX($D20,J$7-1))/DAY(EOMONTH(J$7,0)))-(IF(AND('Invoice Register'!$G19&lt;&gt;"",'Invoice Register'!$G19&gt;=J$7,'Invoice Register'!$G19&lt;=MIN(EOMONTH(J$7,0),'Invoice Register'!$B$5)),IF('Invoice Register'!$H19="",0,'Invoice Register'!$H19),0)+IF(AND('Invoice Register'!$I19&lt;&gt;"",'Invoice Register'!$I19&gt;=J$7,'Invoice Register'!$I19&lt;=MIN(EOMONTH(J$7,0),'Invoice Register'!$B$5)),IF('Invoice Register'!$J19="",0,'Invoice Register'!$J19),0))))</f>
        <v/>
      </c>
      <c r="K20" s="48">
        <f>IF(OR($D20="",$C20=""),"",MAX(0,J20*(1+K$6/1200*MAX(0,MIN(EOMONTH(K$7,0),'Invoice Register'!$B$5)-MAX($D20,K$7-1))/DAY(EOMONTH(K$7,0)))-(IF(AND('Invoice Register'!$G19&lt;&gt;"",'Invoice Register'!$G19&gt;=K$7,'Invoice Register'!$G19&lt;=MIN(EOMONTH(K$7,0),'Invoice Register'!$B$5)),IF('Invoice Register'!$H19="",0,'Invoice Register'!$H19),0)+IF(AND('Invoice Register'!$I19&lt;&gt;"",'Invoice Register'!$I19&gt;=K$7,'Invoice Register'!$I19&lt;=MIN(EOMONTH(K$7,0),'Invoice Register'!$B$5)),IF('Invoice Register'!$J19="",0,'Invoice Register'!$J19),0))))</f>
        <v/>
      </c>
      <c r="L20" s="48">
        <f>IF(OR($D20="",$C20=""),"",MAX(0,K20*(1+L$6/1200*MAX(0,MIN(EOMONTH(L$7,0),'Invoice Register'!$B$5)-MAX($D20,L$7-1))/DAY(EOMONTH(L$7,0)))-(IF(AND('Invoice Register'!$G19&lt;&gt;"",'Invoice Register'!$G19&gt;=L$7,'Invoice Register'!$G19&lt;=MIN(EOMONTH(L$7,0),'Invoice Register'!$B$5)),IF('Invoice Register'!$H19="",0,'Invoice Register'!$H19),0)+IF(AND('Invoice Register'!$I19&lt;&gt;"",'Invoice Register'!$I19&gt;=L$7,'Invoice Register'!$I19&lt;=MIN(EOMONTH(L$7,0),'Invoice Register'!$B$5)),IF('Invoice Register'!$J19="",0,'Invoice Register'!$J19),0))))</f>
        <v/>
      </c>
      <c r="M20" s="48">
        <f>IF(OR($D20="",$C20=""),"",MAX(0,L20*(1+M$6/1200*MAX(0,MIN(EOMONTH(M$7,0),'Invoice Register'!$B$5)-MAX($D20,M$7-1))/DAY(EOMONTH(M$7,0)))-(IF(AND('Invoice Register'!$G19&lt;&gt;"",'Invoice Register'!$G19&gt;=M$7,'Invoice Register'!$G19&lt;=MIN(EOMONTH(M$7,0),'Invoice Register'!$B$5)),IF('Invoice Register'!$H19="",0,'Invoice Register'!$H19),0)+IF(AND('Invoice Register'!$I19&lt;&gt;"",'Invoice Register'!$I19&gt;=M$7,'Invoice Register'!$I19&lt;=MIN(EOMONTH(M$7,0),'Invoice Register'!$B$5)),IF('Invoice Register'!$J19="",0,'Invoice Register'!$J19),0))))</f>
        <v/>
      </c>
      <c r="N20" s="48">
        <f>IF(OR($D20="",$C20=""),"",MAX(0,M20*(1+N$6/1200*MAX(0,MIN(EOMONTH(N$7,0),'Invoice Register'!$B$5)-MAX($D20,N$7-1))/DAY(EOMONTH(N$7,0)))-(IF(AND('Invoice Register'!$G19&lt;&gt;"",'Invoice Register'!$G19&gt;=N$7,'Invoice Register'!$G19&lt;=MIN(EOMONTH(N$7,0),'Invoice Register'!$B$5)),IF('Invoice Register'!$H19="",0,'Invoice Register'!$H19),0)+IF(AND('Invoice Register'!$I19&lt;&gt;"",'Invoice Register'!$I19&gt;=N$7,'Invoice Register'!$I19&lt;=MIN(EOMONTH(N$7,0),'Invoice Register'!$B$5)),IF('Invoice Register'!$J19="",0,'Invoice Register'!$J19),0))))</f>
        <v/>
      </c>
      <c r="O20" s="48">
        <f>IF(OR($D20="",$C20=""),"",MAX(0,N20*(1+O$6/1200*MAX(0,MIN(EOMONTH(O$7,0),'Invoice Register'!$B$5)-MAX($D20,O$7-1))/DAY(EOMONTH(O$7,0)))-(IF(AND('Invoice Register'!$G19&lt;&gt;"",'Invoice Register'!$G19&gt;=O$7,'Invoice Register'!$G19&lt;=MIN(EOMONTH(O$7,0),'Invoice Register'!$B$5)),IF('Invoice Register'!$H19="",0,'Invoice Register'!$H19),0)+IF(AND('Invoice Register'!$I19&lt;&gt;"",'Invoice Register'!$I19&gt;=O$7,'Invoice Register'!$I19&lt;=MIN(EOMONTH(O$7,0),'Invoice Register'!$B$5)),IF('Invoice Register'!$J19="",0,'Invoice Register'!$J19),0))))</f>
        <v/>
      </c>
      <c r="P20" s="48">
        <f>IF(OR($D20="",$C20=""),"",MAX(0,O20*(1+P$6/1200*MAX(0,MIN(EOMONTH(P$7,0),'Invoice Register'!$B$5)-MAX($D20,P$7-1))/DAY(EOMONTH(P$7,0)))-(IF(AND('Invoice Register'!$G19&lt;&gt;"",'Invoice Register'!$G19&gt;=P$7,'Invoice Register'!$G19&lt;=MIN(EOMONTH(P$7,0),'Invoice Register'!$B$5)),IF('Invoice Register'!$H19="",0,'Invoice Register'!$H19),0)+IF(AND('Invoice Register'!$I19&lt;&gt;"",'Invoice Register'!$I19&gt;=P$7,'Invoice Register'!$I19&lt;=MIN(EOMONTH(P$7,0),'Invoice Register'!$B$5)),IF('Invoice Register'!$J19="",0,'Invoice Register'!$J19),0))))</f>
        <v/>
      </c>
      <c r="Q20" s="48">
        <f>IF(OR($D20="",$C20=""),"",MAX(0,P20*(1+Q$6/1200*MAX(0,MIN(EOMONTH(Q$7,0),'Invoice Register'!$B$5)-MAX($D20,Q$7-1))/DAY(EOMONTH(Q$7,0)))-(IF(AND('Invoice Register'!$G19&lt;&gt;"",'Invoice Register'!$G19&gt;=Q$7,'Invoice Register'!$G19&lt;=MIN(EOMONTH(Q$7,0),'Invoice Register'!$B$5)),IF('Invoice Register'!$H19="",0,'Invoice Register'!$H19),0)+IF(AND('Invoice Register'!$I19&lt;&gt;"",'Invoice Register'!$I19&gt;=Q$7,'Invoice Register'!$I19&lt;=MIN(EOMONTH(Q$7,0),'Invoice Register'!$B$5)),IF('Invoice Register'!$J19="",0,'Invoice Register'!$J19),0))))</f>
        <v/>
      </c>
      <c r="R20" s="48">
        <f>IF(OR($D20="",$C20=""),"",MAX(0,Q20*(1+R$6/1200*MAX(0,MIN(EOMONTH(R$7,0),'Invoice Register'!$B$5)-MAX($D20,R$7-1))/DAY(EOMONTH(R$7,0)))-(IF(AND('Invoice Register'!$G19&lt;&gt;"",'Invoice Register'!$G19&gt;=R$7,'Invoice Register'!$G19&lt;=MIN(EOMONTH(R$7,0),'Invoice Register'!$B$5)),IF('Invoice Register'!$H19="",0,'Invoice Register'!$H19),0)+IF(AND('Invoice Register'!$I19&lt;&gt;"",'Invoice Register'!$I19&gt;=R$7,'Invoice Register'!$I19&lt;=MIN(EOMONTH(R$7,0),'Invoice Register'!$B$5)),IF('Invoice Register'!$J19="",0,'Invoice Register'!$J19),0))))</f>
        <v/>
      </c>
      <c r="S20" s="48">
        <f>IF(OR($D20="",$C20=""),"",MAX(0,R20*(1+S$6/1200*MAX(0,MIN(EOMONTH(S$7,0),'Invoice Register'!$B$5)-MAX($D20,S$7-1))/DAY(EOMONTH(S$7,0)))-(IF(AND('Invoice Register'!$G19&lt;&gt;"",'Invoice Register'!$G19&gt;=S$7,'Invoice Register'!$G19&lt;=MIN(EOMONTH(S$7,0),'Invoice Register'!$B$5)),IF('Invoice Register'!$H19="",0,'Invoice Register'!$H19),0)+IF(AND('Invoice Register'!$I19&lt;&gt;"",'Invoice Register'!$I19&gt;=S$7,'Invoice Register'!$I19&lt;=MIN(EOMONTH(S$7,0),'Invoice Register'!$B$5)),IF('Invoice Register'!$J19="",0,'Invoice Register'!$J19),0))))</f>
        <v/>
      </c>
      <c r="T20" s="48">
        <f>IF(OR($D20="",$C20=""),"",MAX(0,S20*(1+T$6/1200*MAX(0,MIN(EOMONTH(T$7,0),'Invoice Register'!$B$5)-MAX($D20,T$7-1))/DAY(EOMONTH(T$7,0)))-(IF(AND('Invoice Register'!$G19&lt;&gt;"",'Invoice Register'!$G19&gt;=T$7,'Invoice Register'!$G19&lt;=MIN(EOMONTH(T$7,0),'Invoice Register'!$B$5)),IF('Invoice Register'!$H19="",0,'Invoice Register'!$H19),0)+IF(AND('Invoice Register'!$I19&lt;&gt;"",'Invoice Register'!$I19&gt;=T$7,'Invoice Register'!$I19&lt;=MIN(EOMONTH(T$7,0),'Invoice Register'!$B$5)),IF('Invoice Register'!$J19="",0,'Invoice Register'!$J19),0))))</f>
        <v/>
      </c>
      <c r="U20" s="48">
        <f>IF(OR($D20="",$C20=""),"",MAX(0,T20*(1+U$6/1200*MAX(0,MIN(EOMONTH(U$7,0),'Invoice Register'!$B$5)-MAX($D20,U$7-1))/DAY(EOMONTH(U$7,0)))-(IF(AND('Invoice Register'!$G19&lt;&gt;"",'Invoice Register'!$G19&gt;=U$7,'Invoice Register'!$G19&lt;=MIN(EOMONTH(U$7,0),'Invoice Register'!$B$5)),IF('Invoice Register'!$H19="",0,'Invoice Register'!$H19),0)+IF(AND('Invoice Register'!$I19&lt;&gt;"",'Invoice Register'!$I19&gt;=U$7,'Invoice Register'!$I19&lt;=MIN(EOMONTH(U$7,0),'Invoice Register'!$B$5)),IF('Invoice Register'!$J19="",0,'Invoice Register'!$J19),0))))</f>
        <v/>
      </c>
      <c r="V20" s="48">
        <f>IF(OR($D20="",$C20=""),"",MAX(0,U20*(1+V$6/1200*MAX(0,MIN(EOMONTH(V$7,0),'Invoice Register'!$B$5)-MAX($D20,V$7-1))/DAY(EOMONTH(V$7,0)))-(IF(AND('Invoice Register'!$G19&lt;&gt;"",'Invoice Register'!$G19&gt;=V$7,'Invoice Register'!$G19&lt;=MIN(EOMONTH(V$7,0),'Invoice Register'!$B$5)),IF('Invoice Register'!$H19="",0,'Invoice Register'!$H19),0)+IF(AND('Invoice Register'!$I19&lt;&gt;"",'Invoice Register'!$I19&gt;=V$7,'Invoice Register'!$I19&lt;=MIN(EOMONTH(V$7,0),'Invoice Register'!$B$5)),IF('Invoice Register'!$J19="",0,'Invoice Register'!$J19),0))))</f>
        <v/>
      </c>
      <c r="W20" s="48">
        <f>IF(OR($D20="",$C20=""),"",MAX(0,V20*(1+W$6/1200*MAX(0,MIN(EOMONTH(W$7,0),'Invoice Register'!$B$5)-MAX($D20,W$7-1))/DAY(EOMONTH(W$7,0)))-(IF(AND('Invoice Register'!$G19&lt;&gt;"",'Invoice Register'!$G19&gt;=W$7,'Invoice Register'!$G19&lt;=MIN(EOMONTH(W$7,0),'Invoice Register'!$B$5)),IF('Invoice Register'!$H19="",0,'Invoice Register'!$H19),0)+IF(AND('Invoice Register'!$I19&lt;&gt;"",'Invoice Register'!$I19&gt;=W$7,'Invoice Register'!$I19&lt;=MIN(EOMONTH(W$7,0),'Invoice Register'!$B$5)),IF('Invoice Register'!$J19="",0,'Invoice Register'!$J19),0))))</f>
        <v/>
      </c>
      <c r="X20" s="48">
        <f>IF(OR($D20="",$C20=""),"",MAX(0,W20*(1+X$6/1200*MAX(0,MIN(EOMONTH(X$7,0),'Invoice Register'!$B$5)-MAX($D20,X$7-1))/DAY(EOMONTH(X$7,0)))-(IF(AND('Invoice Register'!$G19&lt;&gt;"",'Invoice Register'!$G19&gt;=X$7,'Invoice Register'!$G19&lt;=MIN(EOMONTH(X$7,0),'Invoice Register'!$B$5)),IF('Invoice Register'!$H19="",0,'Invoice Register'!$H19),0)+IF(AND('Invoice Register'!$I19&lt;&gt;"",'Invoice Register'!$I19&gt;=X$7,'Invoice Register'!$I19&lt;=MIN(EOMONTH(X$7,0),'Invoice Register'!$B$5)),IF('Invoice Register'!$J19="",0,'Invoice Register'!$J19),0))))</f>
        <v/>
      </c>
      <c r="Y20" s="48">
        <f>IF(OR($D20="",$C20=""),"",MAX(0,X20*(1+Y$6/1200*MAX(0,MIN(EOMONTH(Y$7,0),'Invoice Register'!$B$5)-MAX($D20,Y$7-1))/DAY(EOMONTH(Y$7,0)))-(IF(AND('Invoice Register'!$G19&lt;&gt;"",'Invoice Register'!$G19&gt;=Y$7,'Invoice Register'!$G19&lt;=MIN(EOMONTH(Y$7,0),'Invoice Register'!$B$5)),IF('Invoice Register'!$H19="",0,'Invoice Register'!$H19),0)+IF(AND('Invoice Register'!$I19&lt;&gt;"",'Invoice Register'!$I19&gt;=Y$7,'Invoice Register'!$I19&lt;=MIN(EOMONTH(Y$7,0),'Invoice Register'!$B$5)),IF('Invoice Register'!$J19="",0,'Invoice Register'!$J19),0))))</f>
        <v/>
      </c>
      <c r="Z20" s="48">
        <f>IF(OR($D20="",$C20=""),"",MAX(0,Y20*(1+Z$6/1200*MAX(0,MIN(EOMONTH(Z$7,0),'Invoice Register'!$B$5)-MAX($D20,Z$7-1))/DAY(EOMONTH(Z$7,0)))-(IF(AND('Invoice Register'!$G19&lt;&gt;"",'Invoice Register'!$G19&gt;=Z$7,'Invoice Register'!$G19&lt;=MIN(EOMONTH(Z$7,0),'Invoice Register'!$B$5)),IF('Invoice Register'!$H19="",0,'Invoice Register'!$H19),0)+IF(AND('Invoice Register'!$I19&lt;&gt;"",'Invoice Register'!$I19&gt;=Z$7,'Invoice Register'!$I19&lt;=MIN(EOMONTH(Z$7,0),'Invoice Register'!$B$5)),IF('Invoice Register'!$J19="",0,'Invoice Register'!$J19),0))))</f>
        <v/>
      </c>
      <c r="AA20" s="48">
        <f>IF(OR($D20="",$C20=""),"",MAX(0,Z20*(1+AA$6/1200*MAX(0,MIN(EOMONTH(AA$7,0),'Invoice Register'!$B$5)-MAX($D20,AA$7-1))/DAY(EOMONTH(AA$7,0)))-(IF(AND('Invoice Register'!$G19&lt;&gt;"",'Invoice Register'!$G19&gt;=AA$7,'Invoice Register'!$G19&lt;=MIN(EOMONTH(AA$7,0),'Invoice Register'!$B$5)),IF('Invoice Register'!$H19="",0,'Invoice Register'!$H19),0)+IF(AND('Invoice Register'!$I19&lt;&gt;"",'Invoice Register'!$I19&gt;=AA$7,'Invoice Register'!$I19&lt;=MIN(EOMONTH(AA$7,0),'Invoice Register'!$B$5)),IF('Invoice Register'!$J19="",0,'Invoice Register'!$J19),0))))</f>
        <v/>
      </c>
      <c r="AB20" s="48">
        <f>IF(OR($D20="",$C20=""),"",MAX(0,AA20*(1+AB$6/1200*MAX(0,MIN(EOMONTH(AB$7,0),'Invoice Register'!$B$5)-MAX($D20,AB$7-1))/DAY(EOMONTH(AB$7,0)))-(IF(AND('Invoice Register'!$G19&lt;&gt;"",'Invoice Register'!$G19&gt;=AB$7,'Invoice Register'!$G19&lt;=MIN(EOMONTH(AB$7,0),'Invoice Register'!$B$5)),IF('Invoice Register'!$H19="",0,'Invoice Register'!$H19),0)+IF(AND('Invoice Register'!$I19&lt;&gt;"",'Invoice Register'!$I19&gt;=AB$7,'Invoice Register'!$I19&lt;=MIN(EOMONTH(AB$7,0),'Invoice Register'!$B$5)),IF('Invoice Register'!$J19="",0,'Invoice Register'!$J19),0))))</f>
        <v/>
      </c>
      <c r="AC20" s="49">
        <f>IF(OR($D20="",$C20=""),"",ROUND(AB20+(IF(AND('Invoice Register'!$G19&lt;&gt;"",'Invoice Register'!$G19&lt;='Invoice Register'!$B$5),IF('Invoice Register'!$H19="",0,'Invoice Register'!$H19),0)+IF(AND('Invoice Register'!$I19&lt;&gt;"",'Invoice Register'!$I19&lt;='Invoice Register'!$B$5),IF('Invoice Register'!$J19="",0,'Invoice Register'!$J19),0))-$C20,2))</f>
        <v/>
      </c>
    </row>
    <row r="21" ht="15" customHeight="1" s="29">
      <c r="A21" s="46">
        <f>'Invoice Register'!A20</f>
        <v/>
      </c>
      <c r="B21" s="46">
        <f>'Invoice Register'!B20</f>
        <v/>
      </c>
      <c r="C21" s="46">
        <f>'Invoice Register'!E20</f>
        <v/>
      </c>
      <c r="D21" s="47">
        <f>'Invoice Register'!K20</f>
        <v/>
      </c>
      <c r="E21" s="48">
        <f>IF(OR($D21="",$C21=""),"",MAX(0,$C21*(1+E$6/1200*MAX(0,MIN(EOMONTH(E$7,0),'Invoice Register'!$B$5)-MAX($D21,E$7-1))/DAY(EOMONTH(E$7,0)))-(IF(AND('Invoice Register'!$G20&lt;&gt;"",'Invoice Register'!$G20&gt;=E$7,'Invoice Register'!$G20&lt;=MIN(EOMONTH(E$7,0),'Invoice Register'!$B$5)),IF('Invoice Register'!$H20="",0,'Invoice Register'!$H20),0)+IF(AND('Invoice Register'!$I20&lt;&gt;"",'Invoice Register'!$I20&gt;=E$7,'Invoice Register'!$I20&lt;=MIN(EOMONTH(E$7,0),'Invoice Register'!$B$5)),IF('Invoice Register'!$J20="",0,'Invoice Register'!$J20),0))))</f>
        <v/>
      </c>
      <c r="F21" s="48">
        <f>IF(OR($D21="",$C21=""),"",MAX(0,E21*(1+F$6/1200*MAX(0,MIN(EOMONTH(F$7,0),'Invoice Register'!$B$5)-MAX($D21,F$7-1))/DAY(EOMONTH(F$7,0)))-(IF(AND('Invoice Register'!$G20&lt;&gt;"",'Invoice Register'!$G20&gt;=F$7,'Invoice Register'!$G20&lt;=MIN(EOMONTH(F$7,0),'Invoice Register'!$B$5)),IF('Invoice Register'!$H20="",0,'Invoice Register'!$H20),0)+IF(AND('Invoice Register'!$I20&lt;&gt;"",'Invoice Register'!$I20&gt;=F$7,'Invoice Register'!$I20&lt;=MIN(EOMONTH(F$7,0),'Invoice Register'!$B$5)),IF('Invoice Register'!$J20="",0,'Invoice Register'!$J20),0))))</f>
        <v/>
      </c>
      <c r="G21" s="48">
        <f>IF(OR($D21="",$C21=""),"",MAX(0,F21*(1+G$6/1200*MAX(0,MIN(EOMONTH(G$7,0),'Invoice Register'!$B$5)-MAX($D21,G$7-1))/DAY(EOMONTH(G$7,0)))-(IF(AND('Invoice Register'!$G20&lt;&gt;"",'Invoice Register'!$G20&gt;=G$7,'Invoice Register'!$G20&lt;=MIN(EOMONTH(G$7,0),'Invoice Register'!$B$5)),IF('Invoice Register'!$H20="",0,'Invoice Register'!$H20),0)+IF(AND('Invoice Register'!$I20&lt;&gt;"",'Invoice Register'!$I20&gt;=G$7,'Invoice Register'!$I20&lt;=MIN(EOMONTH(G$7,0),'Invoice Register'!$B$5)),IF('Invoice Register'!$J20="",0,'Invoice Register'!$J20),0))))</f>
        <v/>
      </c>
      <c r="H21" s="48">
        <f>IF(OR($D21="",$C21=""),"",MAX(0,G21*(1+H$6/1200*MAX(0,MIN(EOMONTH(H$7,0),'Invoice Register'!$B$5)-MAX($D21,H$7-1))/DAY(EOMONTH(H$7,0)))-(IF(AND('Invoice Register'!$G20&lt;&gt;"",'Invoice Register'!$G20&gt;=H$7,'Invoice Register'!$G20&lt;=MIN(EOMONTH(H$7,0),'Invoice Register'!$B$5)),IF('Invoice Register'!$H20="",0,'Invoice Register'!$H20),0)+IF(AND('Invoice Register'!$I20&lt;&gt;"",'Invoice Register'!$I20&gt;=H$7,'Invoice Register'!$I20&lt;=MIN(EOMONTH(H$7,0),'Invoice Register'!$B$5)),IF('Invoice Register'!$J20="",0,'Invoice Register'!$J20),0))))</f>
        <v/>
      </c>
      <c r="I21" s="48">
        <f>IF(OR($D21="",$C21=""),"",MAX(0,H21*(1+I$6/1200*MAX(0,MIN(EOMONTH(I$7,0),'Invoice Register'!$B$5)-MAX($D21,I$7-1))/DAY(EOMONTH(I$7,0)))-(IF(AND('Invoice Register'!$G20&lt;&gt;"",'Invoice Register'!$G20&gt;=I$7,'Invoice Register'!$G20&lt;=MIN(EOMONTH(I$7,0),'Invoice Register'!$B$5)),IF('Invoice Register'!$H20="",0,'Invoice Register'!$H20),0)+IF(AND('Invoice Register'!$I20&lt;&gt;"",'Invoice Register'!$I20&gt;=I$7,'Invoice Register'!$I20&lt;=MIN(EOMONTH(I$7,0),'Invoice Register'!$B$5)),IF('Invoice Register'!$J20="",0,'Invoice Register'!$J20),0))))</f>
        <v/>
      </c>
      <c r="J21" s="48">
        <f>IF(OR($D21="",$C21=""),"",MAX(0,I21*(1+J$6/1200*MAX(0,MIN(EOMONTH(J$7,0),'Invoice Register'!$B$5)-MAX($D21,J$7-1))/DAY(EOMONTH(J$7,0)))-(IF(AND('Invoice Register'!$G20&lt;&gt;"",'Invoice Register'!$G20&gt;=J$7,'Invoice Register'!$G20&lt;=MIN(EOMONTH(J$7,0),'Invoice Register'!$B$5)),IF('Invoice Register'!$H20="",0,'Invoice Register'!$H20),0)+IF(AND('Invoice Register'!$I20&lt;&gt;"",'Invoice Register'!$I20&gt;=J$7,'Invoice Register'!$I20&lt;=MIN(EOMONTH(J$7,0),'Invoice Register'!$B$5)),IF('Invoice Register'!$J20="",0,'Invoice Register'!$J20),0))))</f>
        <v/>
      </c>
      <c r="K21" s="48">
        <f>IF(OR($D21="",$C21=""),"",MAX(0,J21*(1+K$6/1200*MAX(0,MIN(EOMONTH(K$7,0),'Invoice Register'!$B$5)-MAX($D21,K$7-1))/DAY(EOMONTH(K$7,0)))-(IF(AND('Invoice Register'!$G20&lt;&gt;"",'Invoice Register'!$G20&gt;=K$7,'Invoice Register'!$G20&lt;=MIN(EOMONTH(K$7,0),'Invoice Register'!$B$5)),IF('Invoice Register'!$H20="",0,'Invoice Register'!$H20),0)+IF(AND('Invoice Register'!$I20&lt;&gt;"",'Invoice Register'!$I20&gt;=K$7,'Invoice Register'!$I20&lt;=MIN(EOMONTH(K$7,0),'Invoice Register'!$B$5)),IF('Invoice Register'!$J20="",0,'Invoice Register'!$J20),0))))</f>
        <v/>
      </c>
      <c r="L21" s="48">
        <f>IF(OR($D21="",$C21=""),"",MAX(0,K21*(1+L$6/1200*MAX(0,MIN(EOMONTH(L$7,0),'Invoice Register'!$B$5)-MAX($D21,L$7-1))/DAY(EOMONTH(L$7,0)))-(IF(AND('Invoice Register'!$G20&lt;&gt;"",'Invoice Register'!$G20&gt;=L$7,'Invoice Register'!$G20&lt;=MIN(EOMONTH(L$7,0),'Invoice Register'!$B$5)),IF('Invoice Register'!$H20="",0,'Invoice Register'!$H20),0)+IF(AND('Invoice Register'!$I20&lt;&gt;"",'Invoice Register'!$I20&gt;=L$7,'Invoice Register'!$I20&lt;=MIN(EOMONTH(L$7,0),'Invoice Register'!$B$5)),IF('Invoice Register'!$J20="",0,'Invoice Register'!$J20),0))))</f>
        <v/>
      </c>
      <c r="M21" s="48">
        <f>IF(OR($D21="",$C21=""),"",MAX(0,L21*(1+M$6/1200*MAX(0,MIN(EOMONTH(M$7,0),'Invoice Register'!$B$5)-MAX($D21,M$7-1))/DAY(EOMONTH(M$7,0)))-(IF(AND('Invoice Register'!$G20&lt;&gt;"",'Invoice Register'!$G20&gt;=M$7,'Invoice Register'!$G20&lt;=MIN(EOMONTH(M$7,0),'Invoice Register'!$B$5)),IF('Invoice Register'!$H20="",0,'Invoice Register'!$H20),0)+IF(AND('Invoice Register'!$I20&lt;&gt;"",'Invoice Register'!$I20&gt;=M$7,'Invoice Register'!$I20&lt;=MIN(EOMONTH(M$7,0),'Invoice Register'!$B$5)),IF('Invoice Register'!$J20="",0,'Invoice Register'!$J20),0))))</f>
        <v/>
      </c>
      <c r="N21" s="48">
        <f>IF(OR($D21="",$C21=""),"",MAX(0,M21*(1+N$6/1200*MAX(0,MIN(EOMONTH(N$7,0),'Invoice Register'!$B$5)-MAX($D21,N$7-1))/DAY(EOMONTH(N$7,0)))-(IF(AND('Invoice Register'!$G20&lt;&gt;"",'Invoice Register'!$G20&gt;=N$7,'Invoice Register'!$G20&lt;=MIN(EOMONTH(N$7,0),'Invoice Register'!$B$5)),IF('Invoice Register'!$H20="",0,'Invoice Register'!$H20),0)+IF(AND('Invoice Register'!$I20&lt;&gt;"",'Invoice Register'!$I20&gt;=N$7,'Invoice Register'!$I20&lt;=MIN(EOMONTH(N$7,0),'Invoice Register'!$B$5)),IF('Invoice Register'!$J20="",0,'Invoice Register'!$J20),0))))</f>
        <v/>
      </c>
      <c r="O21" s="48">
        <f>IF(OR($D21="",$C21=""),"",MAX(0,N21*(1+O$6/1200*MAX(0,MIN(EOMONTH(O$7,0),'Invoice Register'!$B$5)-MAX($D21,O$7-1))/DAY(EOMONTH(O$7,0)))-(IF(AND('Invoice Register'!$G20&lt;&gt;"",'Invoice Register'!$G20&gt;=O$7,'Invoice Register'!$G20&lt;=MIN(EOMONTH(O$7,0),'Invoice Register'!$B$5)),IF('Invoice Register'!$H20="",0,'Invoice Register'!$H20),0)+IF(AND('Invoice Register'!$I20&lt;&gt;"",'Invoice Register'!$I20&gt;=O$7,'Invoice Register'!$I20&lt;=MIN(EOMONTH(O$7,0),'Invoice Register'!$B$5)),IF('Invoice Register'!$J20="",0,'Invoice Register'!$J20),0))))</f>
        <v/>
      </c>
      <c r="P21" s="48">
        <f>IF(OR($D21="",$C21=""),"",MAX(0,O21*(1+P$6/1200*MAX(0,MIN(EOMONTH(P$7,0),'Invoice Register'!$B$5)-MAX($D21,P$7-1))/DAY(EOMONTH(P$7,0)))-(IF(AND('Invoice Register'!$G20&lt;&gt;"",'Invoice Register'!$G20&gt;=P$7,'Invoice Register'!$G20&lt;=MIN(EOMONTH(P$7,0),'Invoice Register'!$B$5)),IF('Invoice Register'!$H20="",0,'Invoice Register'!$H20),0)+IF(AND('Invoice Register'!$I20&lt;&gt;"",'Invoice Register'!$I20&gt;=P$7,'Invoice Register'!$I20&lt;=MIN(EOMONTH(P$7,0),'Invoice Register'!$B$5)),IF('Invoice Register'!$J20="",0,'Invoice Register'!$J20),0))))</f>
        <v/>
      </c>
      <c r="Q21" s="48">
        <f>IF(OR($D21="",$C21=""),"",MAX(0,P21*(1+Q$6/1200*MAX(0,MIN(EOMONTH(Q$7,0),'Invoice Register'!$B$5)-MAX($D21,Q$7-1))/DAY(EOMONTH(Q$7,0)))-(IF(AND('Invoice Register'!$G20&lt;&gt;"",'Invoice Register'!$G20&gt;=Q$7,'Invoice Register'!$G20&lt;=MIN(EOMONTH(Q$7,0),'Invoice Register'!$B$5)),IF('Invoice Register'!$H20="",0,'Invoice Register'!$H20),0)+IF(AND('Invoice Register'!$I20&lt;&gt;"",'Invoice Register'!$I20&gt;=Q$7,'Invoice Register'!$I20&lt;=MIN(EOMONTH(Q$7,0),'Invoice Register'!$B$5)),IF('Invoice Register'!$J20="",0,'Invoice Register'!$J20),0))))</f>
        <v/>
      </c>
      <c r="R21" s="48">
        <f>IF(OR($D21="",$C21=""),"",MAX(0,Q21*(1+R$6/1200*MAX(0,MIN(EOMONTH(R$7,0),'Invoice Register'!$B$5)-MAX($D21,R$7-1))/DAY(EOMONTH(R$7,0)))-(IF(AND('Invoice Register'!$G20&lt;&gt;"",'Invoice Register'!$G20&gt;=R$7,'Invoice Register'!$G20&lt;=MIN(EOMONTH(R$7,0),'Invoice Register'!$B$5)),IF('Invoice Register'!$H20="",0,'Invoice Register'!$H20),0)+IF(AND('Invoice Register'!$I20&lt;&gt;"",'Invoice Register'!$I20&gt;=R$7,'Invoice Register'!$I20&lt;=MIN(EOMONTH(R$7,0),'Invoice Register'!$B$5)),IF('Invoice Register'!$J20="",0,'Invoice Register'!$J20),0))))</f>
        <v/>
      </c>
      <c r="S21" s="48">
        <f>IF(OR($D21="",$C21=""),"",MAX(0,R21*(1+S$6/1200*MAX(0,MIN(EOMONTH(S$7,0),'Invoice Register'!$B$5)-MAX($D21,S$7-1))/DAY(EOMONTH(S$7,0)))-(IF(AND('Invoice Register'!$G20&lt;&gt;"",'Invoice Register'!$G20&gt;=S$7,'Invoice Register'!$G20&lt;=MIN(EOMONTH(S$7,0),'Invoice Register'!$B$5)),IF('Invoice Register'!$H20="",0,'Invoice Register'!$H20),0)+IF(AND('Invoice Register'!$I20&lt;&gt;"",'Invoice Register'!$I20&gt;=S$7,'Invoice Register'!$I20&lt;=MIN(EOMONTH(S$7,0),'Invoice Register'!$B$5)),IF('Invoice Register'!$J20="",0,'Invoice Register'!$J20),0))))</f>
        <v/>
      </c>
      <c r="T21" s="48">
        <f>IF(OR($D21="",$C21=""),"",MAX(0,S21*(1+T$6/1200*MAX(0,MIN(EOMONTH(T$7,0),'Invoice Register'!$B$5)-MAX($D21,T$7-1))/DAY(EOMONTH(T$7,0)))-(IF(AND('Invoice Register'!$G20&lt;&gt;"",'Invoice Register'!$G20&gt;=T$7,'Invoice Register'!$G20&lt;=MIN(EOMONTH(T$7,0),'Invoice Register'!$B$5)),IF('Invoice Register'!$H20="",0,'Invoice Register'!$H20),0)+IF(AND('Invoice Register'!$I20&lt;&gt;"",'Invoice Register'!$I20&gt;=T$7,'Invoice Register'!$I20&lt;=MIN(EOMONTH(T$7,0),'Invoice Register'!$B$5)),IF('Invoice Register'!$J20="",0,'Invoice Register'!$J20),0))))</f>
        <v/>
      </c>
      <c r="U21" s="48">
        <f>IF(OR($D21="",$C21=""),"",MAX(0,T21*(1+U$6/1200*MAX(0,MIN(EOMONTH(U$7,0),'Invoice Register'!$B$5)-MAX($D21,U$7-1))/DAY(EOMONTH(U$7,0)))-(IF(AND('Invoice Register'!$G20&lt;&gt;"",'Invoice Register'!$G20&gt;=U$7,'Invoice Register'!$G20&lt;=MIN(EOMONTH(U$7,0),'Invoice Register'!$B$5)),IF('Invoice Register'!$H20="",0,'Invoice Register'!$H20),0)+IF(AND('Invoice Register'!$I20&lt;&gt;"",'Invoice Register'!$I20&gt;=U$7,'Invoice Register'!$I20&lt;=MIN(EOMONTH(U$7,0),'Invoice Register'!$B$5)),IF('Invoice Register'!$J20="",0,'Invoice Register'!$J20),0))))</f>
        <v/>
      </c>
      <c r="V21" s="48">
        <f>IF(OR($D21="",$C21=""),"",MAX(0,U21*(1+V$6/1200*MAX(0,MIN(EOMONTH(V$7,0),'Invoice Register'!$B$5)-MAX($D21,V$7-1))/DAY(EOMONTH(V$7,0)))-(IF(AND('Invoice Register'!$G20&lt;&gt;"",'Invoice Register'!$G20&gt;=V$7,'Invoice Register'!$G20&lt;=MIN(EOMONTH(V$7,0),'Invoice Register'!$B$5)),IF('Invoice Register'!$H20="",0,'Invoice Register'!$H20),0)+IF(AND('Invoice Register'!$I20&lt;&gt;"",'Invoice Register'!$I20&gt;=V$7,'Invoice Register'!$I20&lt;=MIN(EOMONTH(V$7,0),'Invoice Register'!$B$5)),IF('Invoice Register'!$J20="",0,'Invoice Register'!$J20),0))))</f>
        <v/>
      </c>
      <c r="W21" s="48">
        <f>IF(OR($D21="",$C21=""),"",MAX(0,V21*(1+W$6/1200*MAX(0,MIN(EOMONTH(W$7,0),'Invoice Register'!$B$5)-MAX($D21,W$7-1))/DAY(EOMONTH(W$7,0)))-(IF(AND('Invoice Register'!$G20&lt;&gt;"",'Invoice Register'!$G20&gt;=W$7,'Invoice Register'!$G20&lt;=MIN(EOMONTH(W$7,0),'Invoice Register'!$B$5)),IF('Invoice Register'!$H20="",0,'Invoice Register'!$H20),0)+IF(AND('Invoice Register'!$I20&lt;&gt;"",'Invoice Register'!$I20&gt;=W$7,'Invoice Register'!$I20&lt;=MIN(EOMONTH(W$7,0),'Invoice Register'!$B$5)),IF('Invoice Register'!$J20="",0,'Invoice Register'!$J20),0))))</f>
        <v/>
      </c>
      <c r="X21" s="48">
        <f>IF(OR($D21="",$C21=""),"",MAX(0,W21*(1+X$6/1200*MAX(0,MIN(EOMONTH(X$7,0),'Invoice Register'!$B$5)-MAX($D21,X$7-1))/DAY(EOMONTH(X$7,0)))-(IF(AND('Invoice Register'!$G20&lt;&gt;"",'Invoice Register'!$G20&gt;=X$7,'Invoice Register'!$G20&lt;=MIN(EOMONTH(X$7,0),'Invoice Register'!$B$5)),IF('Invoice Register'!$H20="",0,'Invoice Register'!$H20),0)+IF(AND('Invoice Register'!$I20&lt;&gt;"",'Invoice Register'!$I20&gt;=X$7,'Invoice Register'!$I20&lt;=MIN(EOMONTH(X$7,0),'Invoice Register'!$B$5)),IF('Invoice Register'!$J20="",0,'Invoice Register'!$J20),0))))</f>
        <v/>
      </c>
      <c r="Y21" s="48">
        <f>IF(OR($D21="",$C21=""),"",MAX(0,X21*(1+Y$6/1200*MAX(0,MIN(EOMONTH(Y$7,0),'Invoice Register'!$B$5)-MAX($D21,Y$7-1))/DAY(EOMONTH(Y$7,0)))-(IF(AND('Invoice Register'!$G20&lt;&gt;"",'Invoice Register'!$G20&gt;=Y$7,'Invoice Register'!$G20&lt;=MIN(EOMONTH(Y$7,0),'Invoice Register'!$B$5)),IF('Invoice Register'!$H20="",0,'Invoice Register'!$H20),0)+IF(AND('Invoice Register'!$I20&lt;&gt;"",'Invoice Register'!$I20&gt;=Y$7,'Invoice Register'!$I20&lt;=MIN(EOMONTH(Y$7,0),'Invoice Register'!$B$5)),IF('Invoice Register'!$J20="",0,'Invoice Register'!$J20),0))))</f>
        <v/>
      </c>
      <c r="Z21" s="48">
        <f>IF(OR($D21="",$C21=""),"",MAX(0,Y21*(1+Z$6/1200*MAX(0,MIN(EOMONTH(Z$7,0),'Invoice Register'!$B$5)-MAX($D21,Z$7-1))/DAY(EOMONTH(Z$7,0)))-(IF(AND('Invoice Register'!$G20&lt;&gt;"",'Invoice Register'!$G20&gt;=Z$7,'Invoice Register'!$G20&lt;=MIN(EOMONTH(Z$7,0),'Invoice Register'!$B$5)),IF('Invoice Register'!$H20="",0,'Invoice Register'!$H20),0)+IF(AND('Invoice Register'!$I20&lt;&gt;"",'Invoice Register'!$I20&gt;=Z$7,'Invoice Register'!$I20&lt;=MIN(EOMONTH(Z$7,0),'Invoice Register'!$B$5)),IF('Invoice Register'!$J20="",0,'Invoice Register'!$J20),0))))</f>
        <v/>
      </c>
      <c r="AA21" s="48">
        <f>IF(OR($D21="",$C21=""),"",MAX(0,Z21*(1+AA$6/1200*MAX(0,MIN(EOMONTH(AA$7,0),'Invoice Register'!$B$5)-MAX($D21,AA$7-1))/DAY(EOMONTH(AA$7,0)))-(IF(AND('Invoice Register'!$G20&lt;&gt;"",'Invoice Register'!$G20&gt;=AA$7,'Invoice Register'!$G20&lt;=MIN(EOMONTH(AA$7,0),'Invoice Register'!$B$5)),IF('Invoice Register'!$H20="",0,'Invoice Register'!$H20),0)+IF(AND('Invoice Register'!$I20&lt;&gt;"",'Invoice Register'!$I20&gt;=AA$7,'Invoice Register'!$I20&lt;=MIN(EOMONTH(AA$7,0),'Invoice Register'!$B$5)),IF('Invoice Register'!$J20="",0,'Invoice Register'!$J20),0))))</f>
        <v/>
      </c>
      <c r="AB21" s="48">
        <f>IF(OR($D21="",$C21=""),"",MAX(0,AA21*(1+AB$6/1200*MAX(0,MIN(EOMONTH(AB$7,0),'Invoice Register'!$B$5)-MAX($D21,AB$7-1))/DAY(EOMONTH(AB$7,0)))-(IF(AND('Invoice Register'!$G20&lt;&gt;"",'Invoice Register'!$G20&gt;=AB$7,'Invoice Register'!$G20&lt;=MIN(EOMONTH(AB$7,0),'Invoice Register'!$B$5)),IF('Invoice Register'!$H20="",0,'Invoice Register'!$H20),0)+IF(AND('Invoice Register'!$I20&lt;&gt;"",'Invoice Register'!$I20&gt;=AB$7,'Invoice Register'!$I20&lt;=MIN(EOMONTH(AB$7,0),'Invoice Register'!$B$5)),IF('Invoice Register'!$J20="",0,'Invoice Register'!$J20),0))))</f>
        <v/>
      </c>
      <c r="AC21" s="49">
        <f>IF(OR($D21="",$C21=""),"",ROUND(AB21+(IF(AND('Invoice Register'!$G20&lt;&gt;"",'Invoice Register'!$G20&lt;='Invoice Register'!$B$5),IF('Invoice Register'!$H20="",0,'Invoice Register'!$H20),0)+IF(AND('Invoice Register'!$I20&lt;&gt;"",'Invoice Register'!$I20&lt;='Invoice Register'!$B$5),IF('Invoice Register'!$J20="",0,'Invoice Register'!$J20),0))-$C21,2))</f>
        <v/>
      </c>
    </row>
    <row r="22" ht="15" customHeight="1" s="29">
      <c r="A22" s="46">
        <f>'Invoice Register'!A21</f>
        <v/>
      </c>
      <c r="B22" s="46">
        <f>'Invoice Register'!B21</f>
        <v/>
      </c>
      <c r="C22" s="46">
        <f>'Invoice Register'!E21</f>
        <v/>
      </c>
      <c r="D22" s="47">
        <f>'Invoice Register'!K21</f>
        <v/>
      </c>
      <c r="E22" s="48">
        <f>IF(OR($D22="",$C22=""),"",MAX(0,$C22*(1+E$6/1200*MAX(0,MIN(EOMONTH(E$7,0),'Invoice Register'!$B$5)-MAX($D22,E$7-1))/DAY(EOMONTH(E$7,0)))-(IF(AND('Invoice Register'!$G21&lt;&gt;"",'Invoice Register'!$G21&gt;=E$7,'Invoice Register'!$G21&lt;=MIN(EOMONTH(E$7,0),'Invoice Register'!$B$5)),IF('Invoice Register'!$H21="",0,'Invoice Register'!$H21),0)+IF(AND('Invoice Register'!$I21&lt;&gt;"",'Invoice Register'!$I21&gt;=E$7,'Invoice Register'!$I21&lt;=MIN(EOMONTH(E$7,0),'Invoice Register'!$B$5)),IF('Invoice Register'!$J21="",0,'Invoice Register'!$J21),0))))</f>
        <v/>
      </c>
      <c r="F22" s="48">
        <f>IF(OR($D22="",$C22=""),"",MAX(0,E22*(1+F$6/1200*MAX(0,MIN(EOMONTH(F$7,0),'Invoice Register'!$B$5)-MAX($D22,F$7-1))/DAY(EOMONTH(F$7,0)))-(IF(AND('Invoice Register'!$G21&lt;&gt;"",'Invoice Register'!$G21&gt;=F$7,'Invoice Register'!$G21&lt;=MIN(EOMONTH(F$7,0),'Invoice Register'!$B$5)),IF('Invoice Register'!$H21="",0,'Invoice Register'!$H21),0)+IF(AND('Invoice Register'!$I21&lt;&gt;"",'Invoice Register'!$I21&gt;=F$7,'Invoice Register'!$I21&lt;=MIN(EOMONTH(F$7,0),'Invoice Register'!$B$5)),IF('Invoice Register'!$J21="",0,'Invoice Register'!$J21),0))))</f>
        <v/>
      </c>
      <c r="G22" s="48">
        <f>IF(OR($D22="",$C22=""),"",MAX(0,F22*(1+G$6/1200*MAX(0,MIN(EOMONTH(G$7,0),'Invoice Register'!$B$5)-MAX($D22,G$7-1))/DAY(EOMONTH(G$7,0)))-(IF(AND('Invoice Register'!$G21&lt;&gt;"",'Invoice Register'!$G21&gt;=G$7,'Invoice Register'!$G21&lt;=MIN(EOMONTH(G$7,0),'Invoice Register'!$B$5)),IF('Invoice Register'!$H21="",0,'Invoice Register'!$H21),0)+IF(AND('Invoice Register'!$I21&lt;&gt;"",'Invoice Register'!$I21&gt;=G$7,'Invoice Register'!$I21&lt;=MIN(EOMONTH(G$7,0),'Invoice Register'!$B$5)),IF('Invoice Register'!$J21="",0,'Invoice Register'!$J21),0))))</f>
        <v/>
      </c>
      <c r="H22" s="48">
        <f>IF(OR($D22="",$C22=""),"",MAX(0,G22*(1+H$6/1200*MAX(0,MIN(EOMONTH(H$7,0),'Invoice Register'!$B$5)-MAX($D22,H$7-1))/DAY(EOMONTH(H$7,0)))-(IF(AND('Invoice Register'!$G21&lt;&gt;"",'Invoice Register'!$G21&gt;=H$7,'Invoice Register'!$G21&lt;=MIN(EOMONTH(H$7,0),'Invoice Register'!$B$5)),IF('Invoice Register'!$H21="",0,'Invoice Register'!$H21),0)+IF(AND('Invoice Register'!$I21&lt;&gt;"",'Invoice Register'!$I21&gt;=H$7,'Invoice Register'!$I21&lt;=MIN(EOMONTH(H$7,0),'Invoice Register'!$B$5)),IF('Invoice Register'!$J21="",0,'Invoice Register'!$J21),0))))</f>
        <v/>
      </c>
      <c r="I22" s="48">
        <f>IF(OR($D22="",$C22=""),"",MAX(0,H22*(1+I$6/1200*MAX(0,MIN(EOMONTH(I$7,0),'Invoice Register'!$B$5)-MAX($D22,I$7-1))/DAY(EOMONTH(I$7,0)))-(IF(AND('Invoice Register'!$G21&lt;&gt;"",'Invoice Register'!$G21&gt;=I$7,'Invoice Register'!$G21&lt;=MIN(EOMONTH(I$7,0),'Invoice Register'!$B$5)),IF('Invoice Register'!$H21="",0,'Invoice Register'!$H21),0)+IF(AND('Invoice Register'!$I21&lt;&gt;"",'Invoice Register'!$I21&gt;=I$7,'Invoice Register'!$I21&lt;=MIN(EOMONTH(I$7,0),'Invoice Register'!$B$5)),IF('Invoice Register'!$J21="",0,'Invoice Register'!$J21),0))))</f>
        <v/>
      </c>
      <c r="J22" s="48">
        <f>IF(OR($D22="",$C22=""),"",MAX(0,I22*(1+J$6/1200*MAX(0,MIN(EOMONTH(J$7,0),'Invoice Register'!$B$5)-MAX($D22,J$7-1))/DAY(EOMONTH(J$7,0)))-(IF(AND('Invoice Register'!$G21&lt;&gt;"",'Invoice Register'!$G21&gt;=J$7,'Invoice Register'!$G21&lt;=MIN(EOMONTH(J$7,0),'Invoice Register'!$B$5)),IF('Invoice Register'!$H21="",0,'Invoice Register'!$H21),0)+IF(AND('Invoice Register'!$I21&lt;&gt;"",'Invoice Register'!$I21&gt;=J$7,'Invoice Register'!$I21&lt;=MIN(EOMONTH(J$7,0),'Invoice Register'!$B$5)),IF('Invoice Register'!$J21="",0,'Invoice Register'!$J21),0))))</f>
        <v/>
      </c>
      <c r="K22" s="48">
        <f>IF(OR($D22="",$C22=""),"",MAX(0,J22*(1+K$6/1200*MAX(0,MIN(EOMONTH(K$7,0),'Invoice Register'!$B$5)-MAX($D22,K$7-1))/DAY(EOMONTH(K$7,0)))-(IF(AND('Invoice Register'!$G21&lt;&gt;"",'Invoice Register'!$G21&gt;=K$7,'Invoice Register'!$G21&lt;=MIN(EOMONTH(K$7,0),'Invoice Register'!$B$5)),IF('Invoice Register'!$H21="",0,'Invoice Register'!$H21),0)+IF(AND('Invoice Register'!$I21&lt;&gt;"",'Invoice Register'!$I21&gt;=K$7,'Invoice Register'!$I21&lt;=MIN(EOMONTH(K$7,0),'Invoice Register'!$B$5)),IF('Invoice Register'!$J21="",0,'Invoice Register'!$J21),0))))</f>
        <v/>
      </c>
      <c r="L22" s="48">
        <f>IF(OR($D22="",$C22=""),"",MAX(0,K22*(1+L$6/1200*MAX(0,MIN(EOMONTH(L$7,0),'Invoice Register'!$B$5)-MAX($D22,L$7-1))/DAY(EOMONTH(L$7,0)))-(IF(AND('Invoice Register'!$G21&lt;&gt;"",'Invoice Register'!$G21&gt;=L$7,'Invoice Register'!$G21&lt;=MIN(EOMONTH(L$7,0),'Invoice Register'!$B$5)),IF('Invoice Register'!$H21="",0,'Invoice Register'!$H21),0)+IF(AND('Invoice Register'!$I21&lt;&gt;"",'Invoice Register'!$I21&gt;=L$7,'Invoice Register'!$I21&lt;=MIN(EOMONTH(L$7,0),'Invoice Register'!$B$5)),IF('Invoice Register'!$J21="",0,'Invoice Register'!$J21),0))))</f>
        <v/>
      </c>
      <c r="M22" s="48">
        <f>IF(OR($D22="",$C22=""),"",MAX(0,L22*(1+M$6/1200*MAX(0,MIN(EOMONTH(M$7,0),'Invoice Register'!$B$5)-MAX($D22,M$7-1))/DAY(EOMONTH(M$7,0)))-(IF(AND('Invoice Register'!$G21&lt;&gt;"",'Invoice Register'!$G21&gt;=M$7,'Invoice Register'!$G21&lt;=MIN(EOMONTH(M$7,0),'Invoice Register'!$B$5)),IF('Invoice Register'!$H21="",0,'Invoice Register'!$H21),0)+IF(AND('Invoice Register'!$I21&lt;&gt;"",'Invoice Register'!$I21&gt;=M$7,'Invoice Register'!$I21&lt;=MIN(EOMONTH(M$7,0),'Invoice Register'!$B$5)),IF('Invoice Register'!$J21="",0,'Invoice Register'!$J21),0))))</f>
        <v/>
      </c>
      <c r="N22" s="48">
        <f>IF(OR($D22="",$C22=""),"",MAX(0,M22*(1+N$6/1200*MAX(0,MIN(EOMONTH(N$7,0),'Invoice Register'!$B$5)-MAX($D22,N$7-1))/DAY(EOMONTH(N$7,0)))-(IF(AND('Invoice Register'!$G21&lt;&gt;"",'Invoice Register'!$G21&gt;=N$7,'Invoice Register'!$G21&lt;=MIN(EOMONTH(N$7,0),'Invoice Register'!$B$5)),IF('Invoice Register'!$H21="",0,'Invoice Register'!$H21),0)+IF(AND('Invoice Register'!$I21&lt;&gt;"",'Invoice Register'!$I21&gt;=N$7,'Invoice Register'!$I21&lt;=MIN(EOMONTH(N$7,0),'Invoice Register'!$B$5)),IF('Invoice Register'!$J21="",0,'Invoice Register'!$J21),0))))</f>
        <v/>
      </c>
      <c r="O22" s="48">
        <f>IF(OR($D22="",$C22=""),"",MAX(0,N22*(1+O$6/1200*MAX(0,MIN(EOMONTH(O$7,0),'Invoice Register'!$B$5)-MAX($D22,O$7-1))/DAY(EOMONTH(O$7,0)))-(IF(AND('Invoice Register'!$G21&lt;&gt;"",'Invoice Register'!$G21&gt;=O$7,'Invoice Register'!$G21&lt;=MIN(EOMONTH(O$7,0),'Invoice Register'!$B$5)),IF('Invoice Register'!$H21="",0,'Invoice Register'!$H21),0)+IF(AND('Invoice Register'!$I21&lt;&gt;"",'Invoice Register'!$I21&gt;=O$7,'Invoice Register'!$I21&lt;=MIN(EOMONTH(O$7,0),'Invoice Register'!$B$5)),IF('Invoice Register'!$J21="",0,'Invoice Register'!$J21),0))))</f>
        <v/>
      </c>
      <c r="P22" s="48">
        <f>IF(OR($D22="",$C22=""),"",MAX(0,O22*(1+P$6/1200*MAX(0,MIN(EOMONTH(P$7,0),'Invoice Register'!$B$5)-MAX($D22,P$7-1))/DAY(EOMONTH(P$7,0)))-(IF(AND('Invoice Register'!$G21&lt;&gt;"",'Invoice Register'!$G21&gt;=P$7,'Invoice Register'!$G21&lt;=MIN(EOMONTH(P$7,0),'Invoice Register'!$B$5)),IF('Invoice Register'!$H21="",0,'Invoice Register'!$H21),0)+IF(AND('Invoice Register'!$I21&lt;&gt;"",'Invoice Register'!$I21&gt;=P$7,'Invoice Register'!$I21&lt;=MIN(EOMONTH(P$7,0),'Invoice Register'!$B$5)),IF('Invoice Register'!$J21="",0,'Invoice Register'!$J21),0))))</f>
        <v/>
      </c>
      <c r="Q22" s="48">
        <f>IF(OR($D22="",$C22=""),"",MAX(0,P22*(1+Q$6/1200*MAX(0,MIN(EOMONTH(Q$7,0),'Invoice Register'!$B$5)-MAX($D22,Q$7-1))/DAY(EOMONTH(Q$7,0)))-(IF(AND('Invoice Register'!$G21&lt;&gt;"",'Invoice Register'!$G21&gt;=Q$7,'Invoice Register'!$G21&lt;=MIN(EOMONTH(Q$7,0),'Invoice Register'!$B$5)),IF('Invoice Register'!$H21="",0,'Invoice Register'!$H21),0)+IF(AND('Invoice Register'!$I21&lt;&gt;"",'Invoice Register'!$I21&gt;=Q$7,'Invoice Register'!$I21&lt;=MIN(EOMONTH(Q$7,0),'Invoice Register'!$B$5)),IF('Invoice Register'!$J21="",0,'Invoice Register'!$J21),0))))</f>
        <v/>
      </c>
      <c r="R22" s="48">
        <f>IF(OR($D22="",$C22=""),"",MAX(0,Q22*(1+R$6/1200*MAX(0,MIN(EOMONTH(R$7,0),'Invoice Register'!$B$5)-MAX($D22,R$7-1))/DAY(EOMONTH(R$7,0)))-(IF(AND('Invoice Register'!$G21&lt;&gt;"",'Invoice Register'!$G21&gt;=R$7,'Invoice Register'!$G21&lt;=MIN(EOMONTH(R$7,0),'Invoice Register'!$B$5)),IF('Invoice Register'!$H21="",0,'Invoice Register'!$H21),0)+IF(AND('Invoice Register'!$I21&lt;&gt;"",'Invoice Register'!$I21&gt;=R$7,'Invoice Register'!$I21&lt;=MIN(EOMONTH(R$7,0),'Invoice Register'!$B$5)),IF('Invoice Register'!$J21="",0,'Invoice Register'!$J21),0))))</f>
        <v/>
      </c>
      <c r="S22" s="48">
        <f>IF(OR($D22="",$C22=""),"",MAX(0,R22*(1+S$6/1200*MAX(0,MIN(EOMONTH(S$7,0),'Invoice Register'!$B$5)-MAX($D22,S$7-1))/DAY(EOMONTH(S$7,0)))-(IF(AND('Invoice Register'!$G21&lt;&gt;"",'Invoice Register'!$G21&gt;=S$7,'Invoice Register'!$G21&lt;=MIN(EOMONTH(S$7,0),'Invoice Register'!$B$5)),IF('Invoice Register'!$H21="",0,'Invoice Register'!$H21),0)+IF(AND('Invoice Register'!$I21&lt;&gt;"",'Invoice Register'!$I21&gt;=S$7,'Invoice Register'!$I21&lt;=MIN(EOMONTH(S$7,0),'Invoice Register'!$B$5)),IF('Invoice Register'!$J21="",0,'Invoice Register'!$J21),0))))</f>
        <v/>
      </c>
      <c r="T22" s="48">
        <f>IF(OR($D22="",$C22=""),"",MAX(0,S22*(1+T$6/1200*MAX(0,MIN(EOMONTH(T$7,0),'Invoice Register'!$B$5)-MAX($D22,T$7-1))/DAY(EOMONTH(T$7,0)))-(IF(AND('Invoice Register'!$G21&lt;&gt;"",'Invoice Register'!$G21&gt;=T$7,'Invoice Register'!$G21&lt;=MIN(EOMONTH(T$7,0),'Invoice Register'!$B$5)),IF('Invoice Register'!$H21="",0,'Invoice Register'!$H21),0)+IF(AND('Invoice Register'!$I21&lt;&gt;"",'Invoice Register'!$I21&gt;=T$7,'Invoice Register'!$I21&lt;=MIN(EOMONTH(T$7,0),'Invoice Register'!$B$5)),IF('Invoice Register'!$J21="",0,'Invoice Register'!$J21),0))))</f>
        <v/>
      </c>
      <c r="U22" s="48">
        <f>IF(OR($D22="",$C22=""),"",MAX(0,T22*(1+U$6/1200*MAX(0,MIN(EOMONTH(U$7,0),'Invoice Register'!$B$5)-MAX($D22,U$7-1))/DAY(EOMONTH(U$7,0)))-(IF(AND('Invoice Register'!$G21&lt;&gt;"",'Invoice Register'!$G21&gt;=U$7,'Invoice Register'!$G21&lt;=MIN(EOMONTH(U$7,0),'Invoice Register'!$B$5)),IF('Invoice Register'!$H21="",0,'Invoice Register'!$H21),0)+IF(AND('Invoice Register'!$I21&lt;&gt;"",'Invoice Register'!$I21&gt;=U$7,'Invoice Register'!$I21&lt;=MIN(EOMONTH(U$7,0),'Invoice Register'!$B$5)),IF('Invoice Register'!$J21="",0,'Invoice Register'!$J21),0))))</f>
        <v/>
      </c>
      <c r="V22" s="48">
        <f>IF(OR($D22="",$C22=""),"",MAX(0,U22*(1+V$6/1200*MAX(0,MIN(EOMONTH(V$7,0),'Invoice Register'!$B$5)-MAX($D22,V$7-1))/DAY(EOMONTH(V$7,0)))-(IF(AND('Invoice Register'!$G21&lt;&gt;"",'Invoice Register'!$G21&gt;=V$7,'Invoice Register'!$G21&lt;=MIN(EOMONTH(V$7,0),'Invoice Register'!$B$5)),IF('Invoice Register'!$H21="",0,'Invoice Register'!$H21),0)+IF(AND('Invoice Register'!$I21&lt;&gt;"",'Invoice Register'!$I21&gt;=V$7,'Invoice Register'!$I21&lt;=MIN(EOMONTH(V$7,0),'Invoice Register'!$B$5)),IF('Invoice Register'!$J21="",0,'Invoice Register'!$J21),0))))</f>
        <v/>
      </c>
      <c r="W22" s="48">
        <f>IF(OR($D22="",$C22=""),"",MAX(0,V22*(1+W$6/1200*MAX(0,MIN(EOMONTH(W$7,0),'Invoice Register'!$B$5)-MAX($D22,W$7-1))/DAY(EOMONTH(W$7,0)))-(IF(AND('Invoice Register'!$G21&lt;&gt;"",'Invoice Register'!$G21&gt;=W$7,'Invoice Register'!$G21&lt;=MIN(EOMONTH(W$7,0),'Invoice Register'!$B$5)),IF('Invoice Register'!$H21="",0,'Invoice Register'!$H21),0)+IF(AND('Invoice Register'!$I21&lt;&gt;"",'Invoice Register'!$I21&gt;=W$7,'Invoice Register'!$I21&lt;=MIN(EOMONTH(W$7,0),'Invoice Register'!$B$5)),IF('Invoice Register'!$J21="",0,'Invoice Register'!$J21),0))))</f>
        <v/>
      </c>
      <c r="X22" s="48">
        <f>IF(OR($D22="",$C22=""),"",MAX(0,W22*(1+X$6/1200*MAX(0,MIN(EOMONTH(X$7,0),'Invoice Register'!$B$5)-MAX($D22,X$7-1))/DAY(EOMONTH(X$7,0)))-(IF(AND('Invoice Register'!$G21&lt;&gt;"",'Invoice Register'!$G21&gt;=X$7,'Invoice Register'!$G21&lt;=MIN(EOMONTH(X$7,0),'Invoice Register'!$B$5)),IF('Invoice Register'!$H21="",0,'Invoice Register'!$H21),0)+IF(AND('Invoice Register'!$I21&lt;&gt;"",'Invoice Register'!$I21&gt;=X$7,'Invoice Register'!$I21&lt;=MIN(EOMONTH(X$7,0),'Invoice Register'!$B$5)),IF('Invoice Register'!$J21="",0,'Invoice Register'!$J21),0))))</f>
        <v/>
      </c>
      <c r="Y22" s="48">
        <f>IF(OR($D22="",$C22=""),"",MAX(0,X22*(1+Y$6/1200*MAX(0,MIN(EOMONTH(Y$7,0),'Invoice Register'!$B$5)-MAX($D22,Y$7-1))/DAY(EOMONTH(Y$7,0)))-(IF(AND('Invoice Register'!$G21&lt;&gt;"",'Invoice Register'!$G21&gt;=Y$7,'Invoice Register'!$G21&lt;=MIN(EOMONTH(Y$7,0),'Invoice Register'!$B$5)),IF('Invoice Register'!$H21="",0,'Invoice Register'!$H21),0)+IF(AND('Invoice Register'!$I21&lt;&gt;"",'Invoice Register'!$I21&gt;=Y$7,'Invoice Register'!$I21&lt;=MIN(EOMONTH(Y$7,0),'Invoice Register'!$B$5)),IF('Invoice Register'!$J21="",0,'Invoice Register'!$J21),0))))</f>
        <v/>
      </c>
      <c r="Z22" s="48">
        <f>IF(OR($D22="",$C22=""),"",MAX(0,Y22*(1+Z$6/1200*MAX(0,MIN(EOMONTH(Z$7,0),'Invoice Register'!$B$5)-MAX($D22,Z$7-1))/DAY(EOMONTH(Z$7,0)))-(IF(AND('Invoice Register'!$G21&lt;&gt;"",'Invoice Register'!$G21&gt;=Z$7,'Invoice Register'!$G21&lt;=MIN(EOMONTH(Z$7,0),'Invoice Register'!$B$5)),IF('Invoice Register'!$H21="",0,'Invoice Register'!$H21),0)+IF(AND('Invoice Register'!$I21&lt;&gt;"",'Invoice Register'!$I21&gt;=Z$7,'Invoice Register'!$I21&lt;=MIN(EOMONTH(Z$7,0),'Invoice Register'!$B$5)),IF('Invoice Register'!$J21="",0,'Invoice Register'!$J21),0))))</f>
        <v/>
      </c>
      <c r="AA22" s="48">
        <f>IF(OR($D22="",$C22=""),"",MAX(0,Z22*(1+AA$6/1200*MAX(0,MIN(EOMONTH(AA$7,0),'Invoice Register'!$B$5)-MAX($D22,AA$7-1))/DAY(EOMONTH(AA$7,0)))-(IF(AND('Invoice Register'!$G21&lt;&gt;"",'Invoice Register'!$G21&gt;=AA$7,'Invoice Register'!$G21&lt;=MIN(EOMONTH(AA$7,0),'Invoice Register'!$B$5)),IF('Invoice Register'!$H21="",0,'Invoice Register'!$H21),0)+IF(AND('Invoice Register'!$I21&lt;&gt;"",'Invoice Register'!$I21&gt;=AA$7,'Invoice Register'!$I21&lt;=MIN(EOMONTH(AA$7,0),'Invoice Register'!$B$5)),IF('Invoice Register'!$J21="",0,'Invoice Register'!$J21),0))))</f>
        <v/>
      </c>
      <c r="AB22" s="48">
        <f>IF(OR($D22="",$C22=""),"",MAX(0,AA22*(1+AB$6/1200*MAX(0,MIN(EOMONTH(AB$7,0),'Invoice Register'!$B$5)-MAX($D22,AB$7-1))/DAY(EOMONTH(AB$7,0)))-(IF(AND('Invoice Register'!$G21&lt;&gt;"",'Invoice Register'!$G21&gt;=AB$7,'Invoice Register'!$G21&lt;=MIN(EOMONTH(AB$7,0),'Invoice Register'!$B$5)),IF('Invoice Register'!$H21="",0,'Invoice Register'!$H21),0)+IF(AND('Invoice Register'!$I21&lt;&gt;"",'Invoice Register'!$I21&gt;=AB$7,'Invoice Register'!$I21&lt;=MIN(EOMONTH(AB$7,0),'Invoice Register'!$B$5)),IF('Invoice Register'!$J21="",0,'Invoice Register'!$J21),0))))</f>
        <v/>
      </c>
      <c r="AC22" s="49">
        <f>IF(OR($D22="",$C22=""),"",ROUND(AB22+(IF(AND('Invoice Register'!$G21&lt;&gt;"",'Invoice Register'!$G21&lt;='Invoice Register'!$B$5),IF('Invoice Register'!$H21="",0,'Invoice Register'!$H21),0)+IF(AND('Invoice Register'!$I21&lt;&gt;"",'Invoice Register'!$I21&lt;='Invoice Register'!$B$5),IF('Invoice Register'!$J21="",0,'Invoice Register'!$J21),0))-$C22,2))</f>
        <v/>
      </c>
    </row>
    <row r="23" ht="15" customHeight="1" s="29">
      <c r="A23" s="46">
        <f>'Invoice Register'!A22</f>
        <v/>
      </c>
      <c r="B23" s="46">
        <f>'Invoice Register'!B22</f>
        <v/>
      </c>
      <c r="C23" s="46">
        <f>'Invoice Register'!E22</f>
        <v/>
      </c>
      <c r="D23" s="47">
        <f>'Invoice Register'!K22</f>
        <v/>
      </c>
      <c r="E23" s="48">
        <f>IF(OR($D23="",$C23=""),"",MAX(0,$C23*(1+E$6/1200*MAX(0,MIN(EOMONTH(E$7,0),'Invoice Register'!$B$5)-MAX($D23,E$7-1))/DAY(EOMONTH(E$7,0)))-(IF(AND('Invoice Register'!$G22&lt;&gt;"",'Invoice Register'!$G22&gt;=E$7,'Invoice Register'!$G22&lt;=MIN(EOMONTH(E$7,0),'Invoice Register'!$B$5)),IF('Invoice Register'!$H22="",0,'Invoice Register'!$H22),0)+IF(AND('Invoice Register'!$I22&lt;&gt;"",'Invoice Register'!$I22&gt;=E$7,'Invoice Register'!$I22&lt;=MIN(EOMONTH(E$7,0),'Invoice Register'!$B$5)),IF('Invoice Register'!$J22="",0,'Invoice Register'!$J22),0))))</f>
        <v/>
      </c>
      <c r="F23" s="48">
        <f>IF(OR($D23="",$C23=""),"",MAX(0,E23*(1+F$6/1200*MAX(0,MIN(EOMONTH(F$7,0),'Invoice Register'!$B$5)-MAX($D23,F$7-1))/DAY(EOMONTH(F$7,0)))-(IF(AND('Invoice Register'!$G22&lt;&gt;"",'Invoice Register'!$G22&gt;=F$7,'Invoice Register'!$G22&lt;=MIN(EOMONTH(F$7,0),'Invoice Register'!$B$5)),IF('Invoice Register'!$H22="",0,'Invoice Register'!$H22),0)+IF(AND('Invoice Register'!$I22&lt;&gt;"",'Invoice Register'!$I22&gt;=F$7,'Invoice Register'!$I22&lt;=MIN(EOMONTH(F$7,0),'Invoice Register'!$B$5)),IF('Invoice Register'!$J22="",0,'Invoice Register'!$J22),0))))</f>
        <v/>
      </c>
      <c r="G23" s="48">
        <f>IF(OR($D23="",$C23=""),"",MAX(0,F23*(1+G$6/1200*MAX(0,MIN(EOMONTH(G$7,0),'Invoice Register'!$B$5)-MAX($D23,G$7-1))/DAY(EOMONTH(G$7,0)))-(IF(AND('Invoice Register'!$G22&lt;&gt;"",'Invoice Register'!$G22&gt;=G$7,'Invoice Register'!$G22&lt;=MIN(EOMONTH(G$7,0),'Invoice Register'!$B$5)),IF('Invoice Register'!$H22="",0,'Invoice Register'!$H22),0)+IF(AND('Invoice Register'!$I22&lt;&gt;"",'Invoice Register'!$I22&gt;=G$7,'Invoice Register'!$I22&lt;=MIN(EOMONTH(G$7,0),'Invoice Register'!$B$5)),IF('Invoice Register'!$J22="",0,'Invoice Register'!$J22),0))))</f>
        <v/>
      </c>
      <c r="H23" s="48">
        <f>IF(OR($D23="",$C23=""),"",MAX(0,G23*(1+H$6/1200*MAX(0,MIN(EOMONTH(H$7,0),'Invoice Register'!$B$5)-MAX($D23,H$7-1))/DAY(EOMONTH(H$7,0)))-(IF(AND('Invoice Register'!$G22&lt;&gt;"",'Invoice Register'!$G22&gt;=H$7,'Invoice Register'!$G22&lt;=MIN(EOMONTH(H$7,0),'Invoice Register'!$B$5)),IF('Invoice Register'!$H22="",0,'Invoice Register'!$H22),0)+IF(AND('Invoice Register'!$I22&lt;&gt;"",'Invoice Register'!$I22&gt;=H$7,'Invoice Register'!$I22&lt;=MIN(EOMONTH(H$7,0),'Invoice Register'!$B$5)),IF('Invoice Register'!$J22="",0,'Invoice Register'!$J22),0))))</f>
        <v/>
      </c>
      <c r="I23" s="48">
        <f>IF(OR($D23="",$C23=""),"",MAX(0,H23*(1+I$6/1200*MAX(0,MIN(EOMONTH(I$7,0),'Invoice Register'!$B$5)-MAX($D23,I$7-1))/DAY(EOMONTH(I$7,0)))-(IF(AND('Invoice Register'!$G22&lt;&gt;"",'Invoice Register'!$G22&gt;=I$7,'Invoice Register'!$G22&lt;=MIN(EOMONTH(I$7,0),'Invoice Register'!$B$5)),IF('Invoice Register'!$H22="",0,'Invoice Register'!$H22),0)+IF(AND('Invoice Register'!$I22&lt;&gt;"",'Invoice Register'!$I22&gt;=I$7,'Invoice Register'!$I22&lt;=MIN(EOMONTH(I$7,0),'Invoice Register'!$B$5)),IF('Invoice Register'!$J22="",0,'Invoice Register'!$J22),0))))</f>
        <v/>
      </c>
      <c r="J23" s="48">
        <f>IF(OR($D23="",$C23=""),"",MAX(0,I23*(1+J$6/1200*MAX(0,MIN(EOMONTH(J$7,0),'Invoice Register'!$B$5)-MAX($D23,J$7-1))/DAY(EOMONTH(J$7,0)))-(IF(AND('Invoice Register'!$G22&lt;&gt;"",'Invoice Register'!$G22&gt;=J$7,'Invoice Register'!$G22&lt;=MIN(EOMONTH(J$7,0),'Invoice Register'!$B$5)),IF('Invoice Register'!$H22="",0,'Invoice Register'!$H22),0)+IF(AND('Invoice Register'!$I22&lt;&gt;"",'Invoice Register'!$I22&gt;=J$7,'Invoice Register'!$I22&lt;=MIN(EOMONTH(J$7,0),'Invoice Register'!$B$5)),IF('Invoice Register'!$J22="",0,'Invoice Register'!$J22),0))))</f>
        <v/>
      </c>
      <c r="K23" s="48">
        <f>IF(OR($D23="",$C23=""),"",MAX(0,J23*(1+K$6/1200*MAX(0,MIN(EOMONTH(K$7,0),'Invoice Register'!$B$5)-MAX($D23,K$7-1))/DAY(EOMONTH(K$7,0)))-(IF(AND('Invoice Register'!$G22&lt;&gt;"",'Invoice Register'!$G22&gt;=K$7,'Invoice Register'!$G22&lt;=MIN(EOMONTH(K$7,0),'Invoice Register'!$B$5)),IF('Invoice Register'!$H22="",0,'Invoice Register'!$H22),0)+IF(AND('Invoice Register'!$I22&lt;&gt;"",'Invoice Register'!$I22&gt;=K$7,'Invoice Register'!$I22&lt;=MIN(EOMONTH(K$7,0),'Invoice Register'!$B$5)),IF('Invoice Register'!$J22="",0,'Invoice Register'!$J22),0))))</f>
        <v/>
      </c>
      <c r="L23" s="48">
        <f>IF(OR($D23="",$C23=""),"",MAX(0,K23*(1+L$6/1200*MAX(0,MIN(EOMONTH(L$7,0),'Invoice Register'!$B$5)-MAX($D23,L$7-1))/DAY(EOMONTH(L$7,0)))-(IF(AND('Invoice Register'!$G22&lt;&gt;"",'Invoice Register'!$G22&gt;=L$7,'Invoice Register'!$G22&lt;=MIN(EOMONTH(L$7,0),'Invoice Register'!$B$5)),IF('Invoice Register'!$H22="",0,'Invoice Register'!$H22),0)+IF(AND('Invoice Register'!$I22&lt;&gt;"",'Invoice Register'!$I22&gt;=L$7,'Invoice Register'!$I22&lt;=MIN(EOMONTH(L$7,0),'Invoice Register'!$B$5)),IF('Invoice Register'!$J22="",0,'Invoice Register'!$J22),0))))</f>
        <v/>
      </c>
      <c r="M23" s="48">
        <f>IF(OR($D23="",$C23=""),"",MAX(0,L23*(1+M$6/1200*MAX(0,MIN(EOMONTH(M$7,0),'Invoice Register'!$B$5)-MAX($D23,M$7-1))/DAY(EOMONTH(M$7,0)))-(IF(AND('Invoice Register'!$G22&lt;&gt;"",'Invoice Register'!$G22&gt;=M$7,'Invoice Register'!$G22&lt;=MIN(EOMONTH(M$7,0),'Invoice Register'!$B$5)),IF('Invoice Register'!$H22="",0,'Invoice Register'!$H22),0)+IF(AND('Invoice Register'!$I22&lt;&gt;"",'Invoice Register'!$I22&gt;=M$7,'Invoice Register'!$I22&lt;=MIN(EOMONTH(M$7,0),'Invoice Register'!$B$5)),IF('Invoice Register'!$J22="",0,'Invoice Register'!$J22),0))))</f>
        <v/>
      </c>
      <c r="N23" s="48">
        <f>IF(OR($D23="",$C23=""),"",MAX(0,M23*(1+N$6/1200*MAX(0,MIN(EOMONTH(N$7,0),'Invoice Register'!$B$5)-MAX($D23,N$7-1))/DAY(EOMONTH(N$7,0)))-(IF(AND('Invoice Register'!$G22&lt;&gt;"",'Invoice Register'!$G22&gt;=N$7,'Invoice Register'!$G22&lt;=MIN(EOMONTH(N$7,0),'Invoice Register'!$B$5)),IF('Invoice Register'!$H22="",0,'Invoice Register'!$H22),0)+IF(AND('Invoice Register'!$I22&lt;&gt;"",'Invoice Register'!$I22&gt;=N$7,'Invoice Register'!$I22&lt;=MIN(EOMONTH(N$7,0),'Invoice Register'!$B$5)),IF('Invoice Register'!$J22="",0,'Invoice Register'!$J22),0))))</f>
        <v/>
      </c>
      <c r="O23" s="48">
        <f>IF(OR($D23="",$C23=""),"",MAX(0,N23*(1+O$6/1200*MAX(0,MIN(EOMONTH(O$7,0),'Invoice Register'!$B$5)-MAX($D23,O$7-1))/DAY(EOMONTH(O$7,0)))-(IF(AND('Invoice Register'!$G22&lt;&gt;"",'Invoice Register'!$G22&gt;=O$7,'Invoice Register'!$G22&lt;=MIN(EOMONTH(O$7,0),'Invoice Register'!$B$5)),IF('Invoice Register'!$H22="",0,'Invoice Register'!$H22),0)+IF(AND('Invoice Register'!$I22&lt;&gt;"",'Invoice Register'!$I22&gt;=O$7,'Invoice Register'!$I22&lt;=MIN(EOMONTH(O$7,0),'Invoice Register'!$B$5)),IF('Invoice Register'!$J22="",0,'Invoice Register'!$J22),0))))</f>
        <v/>
      </c>
      <c r="P23" s="48">
        <f>IF(OR($D23="",$C23=""),"",MAX(0,O23*(1+P$6/1200*MAX(0,MIN(EOMONTH(P$7,0),'Invoice Register'!$B$5)-MAX($D23,P$7-1))/DAY(EOMONTH(P$7,0)))-(IF(AND('Invoice Register'!$G22&lt;&gt;"",'Invoice Register'!$G22&gt;=P$7,'Invoice Register'!$G22&lt;=MIN(EOMONTH(P$7,0),'Invoice Register'!$B$5)),IF('Invoice Register'!$H22="",0,'Invoice Register'!$H22),0)+IF(AND('Invoice Register'!$I22&lt;&gt;"",'Invoice Register'!$I22&gt;=P$7,'Invoice Register'!$I22&lt;=MIN(EOMONTH(P$7,0),'Invoice Register'!$B$5)),IF('Invoice Register'!$J22="",0,'Invoice Register'!$J22),0))))</f>
        <v/>
      </c>
      <c r="Q23" s="48">
        <f>IF(OR($D23="",$C23=""),"",MAX(0,P23*(1+Q$6/1200*MAX(0,MIN(EOMONTH(Q$7,0),'Invoice Register'!$B$5)-MAX($D23,Q$7-1))/DAY(EOMONTH(Q$7,0)))-(IF(AND('Invoice Register'!$G22&lt;&gt;"",'Invoice Register'!$G22&gt;=Q$7,'Invoice Register'!$G22&lt;=MIN(EOMONTH(Q$7,0),'Invoice Register'!$B$5)),IF('Invoice Register'!$H22="",0,'Invoice Register'!$H22),0)+IF(AND('Invoice Register'!$I22&lt;&gt;"",'Invoice Register'!$I22&gt;=Q$7,'Invoice Register'!$I22&lt;=MIN(EOMONTH(Q$7,0),'Invoice Register'!$B$5)),IF('Invoice Register'!$J22="",0,'Invoice Register'!$J22),0))))</f>
        <v/>
      </c>
      <c r="R23" s="48">
        <f>IF(OR($D23="",$C23=""),"",MAX(0,Q23*(1+R$6/1200*MAX(0,MIN(EOMONTH(R$7,0),'Invoice Register'!$B$5)-MAX($D23,R$7-1))/DAY(EOMONTH(R$7,0)))-(IF(AND('Invoice Register'!$G22&lt;&gt;"",'Invoice Register'!$G22&gt;=R$7,'Invoice Register'!$G22&lt;=MIN(EOMONTH(R$7,0),'Invoice Register'!$B$5)),IF('Invoice Register'!$H22="",0,'Invoice Register'!$H22),0)+IF(AND('Invoice Register'!$I22&lt;&gt;"",'Invoice Register'!$I22&gt;=R$7,'Invoice Register'!$I22&lt;=MIN(EOMONTH(R$7,0),'Invoice Register'!$B$5)),IF('Invoice Register'!$J22="",0,'Invoice Register'!$J22),0))))</f>
        <v/>
      </c>
      <c r="S23" s="48">
        <f>IF(OR($D23="",$C23=""),"",MAX(0,R23*(1+S$6/1200*MAX(0,MIN(EOMONTH(S$7,0),'Invoice Register'!$B$5)-MAX($D23,S$7-1))/DAY(EOMONTH(S$7,0)))-(IF(AND('Invoice Register'!$G22&lt;&gt;"",'Invoice Register'!$G22&gt;=S$7,'Invoice Register'!$G22&lt;=MIN(EOMONTH(S$7,0),'Invoice Register'!$B$5)),IF('Invoice Register'!$H22="",0,'Invoice Register'!$H22),0)+IF(AND('Invoice Register'!$I22&lt;&gt;"",'Invoice Register'!$I22&gt;=S$7,'Invoice Register'!$I22&lt;=MIN(EOMONTH(S$7,0),'Invoice Register'!$B$5)),IF('Invoice Register'!$J22="",0,'Invoice Register'!$J22),0))))</f>
        <v/>
      </c>
      <c r="T23" s="48">
        <f>IF(OR($D23="",$C23=""),"",MAX(0,S23*(1+T$6/1200*MAX(0,MIN(EOMONTH(T$7,0),'Invoice Register'!$B$5)-MAX($D23,T$7-1))/DAY(EOMONTH(T$7,0)))-(IF(AND('Invoice Register'!$G22&lt;&gt;"",'Invoice Register'!$G22&gt;=T$7,'Invoice Register'!$G22&lt;=MIN(EOMONTH(T$7,0),'Invoice Register'!$B$5)),IF('Invoice Register'!$H22="",0,'Invoice Register'!$H22),0)+IF(AND('Invoice Register'!$I22&lt;&gt;"",'Invoice Register'!$I22&gt;=T$7,'Invoice Register'!$I22&lt;=MIN(EOMONTH(T$7,0),'Invoice Register'!$B$5)),IF('Invoice Register'!$J22="",0,'Invoice Register'!$J22),0))))</f>
        <v/>
      </c>
      <c r="U23" s="48">
        <f>IF(OR($D23="",$C23=""),"",MAX(0,T23*(1+U$6/1200*MAX(0,MIN(EOMONTH(U$7,0),'Invoice Register'!$B$5)-MAX($D23,U$7-1))/DAY(EOMONTH(U$7,0)))-(IF(AND('Invoice Register'!$G22&lt;&gt;"",'Invoice Register'!$G22&gt;=U$7,'Invoice Register'!$G22&lt;=MIN(EOMONTH(U$7,0),'Invoice Register'!$B$5)),IF('Invoice Register'!$H22="",0,'Invoice Register'!$H22),0)+IF(AND('Invoice Register'!$I22&lt;&gt;"",'Invoice Register'!$I22&gt;=U$7,'Invoice Register'!$I22&lt;=MIN(EOMONTH(U$7,0),'Invoice Register'!$B$5)),IF('Invoice Register'!$J22="",0,'Invoice Register'!$J22),0))))</f>
        <v/>
      </c>
      <c r="V23" s="48">
        <f>IF(OR($D23="",$C23=""),"",MAX(0,U23*(1+V$6/1200*MAX(0,MIN(EOMONTH(V$7,0),'Invoice Register'!$B$5)-MAX($D23,V$7-1))/DAY(EOMONTH(V$7,0)))-(IF(AND('Invoice Register'!$G22&lt;&gt;"",'Invoice Register'!$G22&gt;=V$7,'Invoice Register'!$G22&lt;=MIN(EOMONTH(V$7,0),'Invoice Register'!$B$5)),IF('Invoice Register'!$H22="",0,'Invoice Register'!$H22),0)+IF(AND('Invoice Register'!$I22&lt;&gt;"",'Invoice Register'!$I22&gt;=V$7,'Invoice Register'!$I22&lt;=MIN(EOMONTH(V$7,0),'Invoice Register'!$B$5)),IF('Invoice Register'!$J22="",0,'Invoice Register'!$J22),0))))</f>
        <v/>
      </c>
      <c r="W23" s="48">
        <f>IF(OR($D23="",$C23=""),"",MAX(0,V23*(1+W$6/1200*MAX(0,MIN(EOMONTH(W$7,0),'Invoice Register'!$B$5)-MAX($D23,W$7-1))/DAY(EOMONTH(W$7,0)))-(IF(AND('Invoice Register'!$G22&lt;&gt;"",'Invoice Register'!$G22&gt;=W$7,'Invoice Register'!$G22&lt;=MIN(EOMONTH(W$7,0),'Invoice Register'!$B$5)),IF('Invoice Register'!$H22="",0,'Invoice Register'!$H22),0)+IF(AND('Invoice Register'!$I22&lt;&gt;"",'Invoice Register'!$I22&gt;=W$7,'Invoice Register'!$I22&lt;=MIN(EOMONTH(W$7,0),'Invoice Register'!$B$5)),IF('Invoice Register'!$J22="",0,'Invoice Register'!$J22),0))))</f>
        <v/>
      </c>
      <c r="X23" s="48">
        <f>IF(OR($D23="",$C23=""),"",MAX(0,W23*(1+X$6/1200*MAX(0,MIN(EOMONTH(X$7,0),'Invoice Register'!$B$5)-MAX($D23,X$7-1))/DAY(EOMONTH(X$7,0)))-(IF(AND('Invoice Register'!$G22&lt;&gt;"",'Invoice Register'!$G22&gt;=X$7,'Invoice Register'!$G22&lt;=MIN(EOMONTH(X$7,0),'Invoice Register'!$B$5)),IF('Invoice Register'!$H22="",0,'Invoice Register'!$H22),0)+IF(AND('Invoice Register'!$I22&lt;&gt;"",'Invoice Register'!$I22&gt;=X$7,'Invoice Register'!$I22&lt;=MIN(EOMONTH(X$7,0),'Invoice Register'!$B$5)),IF('Invoice Register'!$J22="",0,'Invoice Register'!$J22),0))))</f>
        <v/>
      </c>
      <c r="Y23" s="48">
        <f>IF(OR($D23="",$C23=""),"",MAX(0,X23*(1+Y$6/1200*MAX(0,MIN(EOMONTH(Y$7,0),'Invoice Register'!$B$5)-MAX($D23,Y$7-1))/DAY(EOMONTH(Y$7,0)))-(IF(AND('Invoice Register'!$G22&lt;&gt;"",'Invoice Register'!$G22&gt;=Y$7,'Invoice Register'!$G22&lt;=MIN(EOMONTH(Y$7,0),'Invoice Register'!$B$5)),IF('Invoice Register'!$H22="",0,'Invoice Register'!$H22),0)+IF(AND('Invoice Register'!$I22&lt;&gt;"",'Invoice Register'!$I22&gt;=Y$7,'Invoice Register'!$I22&lt;=MIN(EOMONTH(Y$7,0),'Invoice Register'!$B$5)),IF('Invoice Register'!$J22="",0,'Invoice Register'!$J22),0))))</f>
        <v/>
      </c>
      <c r="Z23" s="48">
        <f>IF(OR($D23="",$C23=""),"",MAX(0,Y23*(1+Z$6/1200*MAX(0,MIN(EOMONTH(Z$7,0),'Invoice Register'!$B$5)-MAX($D23,Z$7-1))/DAY(EOMONTH(Z$7,0)))-(IF(AND('Invoice Register'!$G22&lt;&gt;"",'Invoice Register'!$G22&gt;=Z$7,'Invoice Register'!$G22&lt;=MIN(EOMONTH(Z$7,0),'Invoice Register'!$B$5)),IF('Invoice Register'!$H22="",0,'Invoice Register'!$H22),0)+IF(AND('Invoice Register'!$I22&lt;&gt;"",'Invoice Register'!$I22&gt;=Z$7,'Invoice Register'!$I22&lt;=MIN(EOMONTH(Z$7,0),'Invoice Register'!$B$5)),IF('Invoice Register'!$J22="",0,'Invoice Register'!$J22),0))))</f>
        <v/>
      </c>
      <c r="AA23" s="48">
        <f>IF(OR($D23="",$C23=""),"",MAX(0,Z23*(1+AA$6/1200*MAX(0,MIN(EOMONTH(AA$7,0),'Invoice Register'!$B$5)-MAX($D23,AA$7-1))/DAY(EOMONTH(AA$7,0)))-(IF(AND('Invoice Register'!$G22&lt;&gt;"",'Invoice Register'!$G22&gt;=AA$7,'Invoice Register'!$G22&lt;=MIN(EOMONTH(AA$7,0),'Invoice Register'!$B$5)),IF('Invoice Register'!$H22="",0,'Invoice Register'!$H22),0)+IF(AND('Invoice Register'!$I22&lt;&gt;"",'Invoice Register'!$I22&gt;=AA$7,'Invoice Register'!$I22&lt;=MIN(EOMONTH(AA$7,0),'Invoice Register'!$B$5)),IF('Invoice Register'!$J22="",0,'Invoice Register'!$J22),0))))</f>
        <v/>
      </c>
      <c r="AB23" s="48">
        <f>IF(OR($D23="",$C23=""),"",MAX(0,AA23*(1+AB$6/1200*MAX(0,MIN(EOMONTH(AB$7,0),'Invoice Register'!$B$5)-MAX($D23,AB$7-1))/DAY(EOMONTH(AB$7,0)))-(IF(AND('Invoice Register'!$G22&lt;&gt;"",'Invoice Register'!$G22&gt;=AB$7,'Invoice Register'!$G22&lt;=MIN(EOMONTH(AB$7,0),'Invoice Register'!$B$5)),IF('Invoice Register'!$H22="",0,'Invoice Register'!$H22),0)+IF(AND('Invoice Register'!$I22&lt;&gt;"",'Invoice Register'!$I22&gt;=AB$7,'Invoice Register'!$I22&lt;=MIN(EOMONTH(AB$7,0),'Invoice Register'!$B$5)),IF('Invoice Register'!$J22="",0,'Invoice Register'!$J22),0))))</f>
        <v/>
      </c>
      <c r="AC23" s="49">
        <f>IF(OR($D23="",$C23=""),"",ROUND(AB23+(IF(AND('Invoice Register'!$G22&lt;&gt;"",'Invoice Register'!$G22&lt;='Invoice Register'!$B$5),IF('Invoice Register'!$H22="",0,'Invoice Register'!$H22),0)+IF(AND('Invoice Register'!$I22&lt;&gt;"",'Invoice Register'!$I22&lt;='Invoice Register'!$B$5),IF('Invoice Register'!$J22="",0,'Invoice Register'!$J22),0))-$C23,2))</f>
        <v/>
      </c>
    </row>
    <row r="24" ht="15" customHeight="1" s="29">
      <c r="A24" s="46">
        <f>'Invoice Register'!A23</f>
        <v/>
      </c>
      <c r="B24" s="46">
        <f>'Invoice Register'!B23</f>
        <v/>
      </c>
      <c r="C24" s="46">
        <f>'Invoice Register'!E23</f>
        <v/>
      </c>
      <c r="D24" s="47">
        <f>'Invoice Register'!K23</f>
        <v/>
      </c>
      <c r="E24" s="48">
        <f>IF(OR($D24="",$C24=""),"",MAX(0,$C24*(1+E$6/1200*MAX(0,MIN(EOMONTH(E$7,0),'Invoice Register'!$B$5)-MAX($D24,E$7-1))/DAY(EOMONTH(E$7,0)))-(IF(AND('Invoice Register'!$G23&lt;&gt;"",'Invoice Register'!$G23&gt;=E$7,'Invoice Register'!$G23&lt;=MIN(EOMONTH(E$7,0),'Invoice Register'!$B$5)),IF('Invoice Register'!$H23="",0,'Invoice Register'!$H23),0)+IF(AND('Invoice Register'!$I23&lt;&gt;"",'Invoice Register'!$I23&gt;=E$7,'Invoice Register'!$I23&lt;=MIN(EOMONTH(E$7,0),'Invoice Register'!$B$5)),IF('Invoice Register'!$J23="",0,'Invoice Register'!$J23),0))))</f>
        <v/>
      </c>
      <c r="F24" s="48">
        <f>IF(OR($D24="",$C24=""),"",MAX(0,E24*(1+F$6/1200*MAX(0,MIN(EOMONTH(F$7,0),'Invoice Register'!$B$5)-MAX($D24,F$7-1))/DAY(EOMONTH(F$7,0)))-(IF(AND('Invoice Register'!$G23&lt;&gt;"",'Invoice Register'!$G23&gt;=F$7,'Invoice Register'!$G23&lt;=MIN(EOMONTH(F$7,0),'Invoice Register'!$B$5)),IF('Invoice Register'!$H23="",0,'Invoice Register'!$H23),0)+IF(AND('Invoice Register'!$I23&lt;&gt;"",'Invoice Register'!$I23&gt;=F$7,'Invoice Register'!$I23&lt;=MIN(EOMONTH(F$7,0),'Invoice Register'!$B$5)),IF('Invoice Register'!$J23="",0,'Invoice Register'!$J23),0))))</f>
        <v/>
      </c>
      <c r="G24" s="48">
        <f>IF(OR($D24="",$C24=""),"",MAX(0,F24*(1+G$6/1200*MAX(0,MIN(EOMONTH(G$7,0),'Invoice Register'!$B$5)-MAX($D24,G$7-1))/DAY(EOMONTH(G$7,0)))-(IF(AND('Invoice Register'!$G23&lt;&gt;"",'Invoice Register'!$G23&gt;=G$7,'Invoice Register'!$G23&lt;=MIN(EOMONTH(G$7,0),'Invoice Register'!$B$5)),IF('Invoice Register'!$H23="",0,'Invoice Register'!$H23),0)+IF(AND('Invoice Register'!$I23&lt;&gt;"",'Invoice Register'!$I23&gt;=G$7,'Invoice Register'!$I23&lt;=MIN(EOMONTH(G$7,0),'Invoice Register'!$B$5)),IF('Invoice Register'!$J23="",0,'Invoice Register'!$J23),0))))</f>
        <v/>
      </c>
      <c r="H24" s="48">
        <f>IF(OR($D24="",$C24=""),"",MAX(0,G24*(1+H$6/1200*MAX(0,MIN(EOMONTH(H$7,0),'Invoice Register'!$B$5)-MAX($D24,H$7-1))/DAY(EOMONTH(H$7,0)))-(IF(AND('Invoice Register'!$G23&lt;&gt;"",'Invoice Register'!$G23&gt;=H$7,'Invoice Register'!$G23&lt;=MIN(EOMONTH(H$7,0),'Invoice Register'!$B$5)),IF('Invoice Register'!$H23="",0,'Invoice Register'!$H23),0)+IF(AND('Invoice Register'!$I23&lt;&gt;"",'Invoice Register'!$I23&gt;=H$7,'Invoice Register'!$I23&lt;=MIN(EOMONTH(H$7,0),'Invoice Register'!$B$5)),IF('Invoice Register'!$J23="",0,'Invoice Register'!$J23),0))))</f>
        <v/>
      </c>
      <c r="I24" s="48">
        <f>IF(OR($D24="",$C24=""),"",MAX(0,H24*(1+I$6/1200*MAX(0,MIN(EOMONTH(I$7,0),'Invoice Register'!$B$5)-MAX($D24,I$7-1))/DAY(EOMONTH(I$7,0)))-(IF(AND('Invoice Register'!$G23&lt;&gt;"",'Invoice Register'!$G23&gt;=I$7,'Invoice Register'!$G23&lt;=MIN(EOMONTH(I$7,0),'Invoice Register'!$B$5)),IF('Invoice Register'!$H23="",0,'Invoice Register'!$H23),0)+IF(AND('Invoice Register'!$I23&lt;&gt;"",'Invoice Register'!$I23&gt;=I$7,'Invoice Register'!$I23&lt;=MIN(EOMONTH(I$7,0),'Invoice Register'!$B$5)),IF('Invoice Register'!$J23="",0,'Invoice Register'!$J23),0))))</f>
        <v/>
      </c>
      <c r="J24" s="48">
        <f>IF(OR($D24="",$C24=""),"",MAX(0,I24*(1+J$6/1200*MAX(0,MIN(EOMONTH(J$7,0),'Invoice Register'!$B$5)-MAX($D24,J$7-1))/DAY(EOMONTH(J$7,0)))-(IF(AND('Invoice Register'!$G23&lt;&gt;"",'Invoice Register'!$G23&gt;=J$7,'Invoice Register'!$G23&lt;=MIN(EOMONTH(J$7,0),'Invoice Register'!$B$5)),IF('Invoice Register'!$H23="",0,'Invoice Register'!$H23),0)+IF(AND('Invoice Register'!$I23&lt;&gt;"",'Invoice Register'!$I23&gt;=J$7,'Invoice Register'!$I23&lt;=MIN(EOMONTH(J$7,0),'Invoice Register'!$B$5)),IF('Invoice Register'!$J23="",0,'Invoice Register'!$J23),0))))</f>
        <v/>
      </c>
      <c r="K24" s="48">
        <f>IF(OR($D24="",$C24=""),"",MAX(0,J24*(1+K$6/1200*MAX(0,MIN(EOMONTH(K$7,0),'Invoice Register'!$B$5)-MAX($D24,K$7-1))/DAY(EOMONTH(K$7,0)))-(IF(AND('Invoice Register'!$G23&lt;&gt;"",'Invoice Register'!$G23&gt;=K$7,'Invoice Register'!$G23&lt;=MIN(EOMONTH(K$7,0),'Invoice Register'!$B$5)),IF('Invoice Register'!$H23="",0,'Invoice Register'!$H23),0)+IF(AND('Invoice Register'!$I23&lt;&gt;"",'Invoice Register'!$I23&gt;=K$7,'Invoice Register'!$I23&lt;=MIN(EOMONTH(K$7,0),'Invoice Register'!$B$5)),IF('Invoice Register'!$J23="",0,'Invoice Register'!$J23),0))))</f>
        <v/>
      </c>
      <c r="L24" s="48">
        <f>IF(OR($D24="",$C24=""),"",MAX(0,K24*(1+L$6/1200*MAX(0,MIN(EOMONTH(L$7,0),'Invoice Register'!$B$5)-MAX($D24,L$7-1))/DAY(EOMONTH(L$7,0)))-(IF(AND('Invoice Register'!$G23&lt;&gt;"",'Invoice Register'!$G23&gt;=L$7,'Invoice Register'!$G23&lt;=MIN(EOMONTH(L$7,0),'Invoice Register'!$B$5)),IF('Invoice Register'!$H23="",0,'Invoice Register'!$H23),0)+IF(AND('Invoice Register'!$I23&lt;&gt;"",'Invoice Register'!$I23&gt;=L$7,'Invoice Register'!$I23&lt;=MIN(EOMONTH(L$7,0),'Invoice Register'!$B$5)),IF('Invoice Register'!$J23="",0,'Invoice Register'!$J23),0))))</f>
        <v/>
      </c>
      <c r="M24" s="48">
        <f>IF(OR($D24="",$C24=""),"",MAX(0,L24*(1+M$6/1200*MAX(0,MIN(EOMONTH(M$7,0),'Invoice Register'!$B$5)-MAX($D24,M$7-1))/DAY(EOMONTH(M$7,0)))-(IF(AND('Invoice Register'!$G23&lt;&gt;"",'Invoice Register'!$G23&gt;=M$7,'Invoice Register'!$G23&lt;=MIN(EOMONTH(M$7,0),'Invoice Register'!$B$5)),IF('Invoice Register'!$H23="",0,'Invoice Register'!$H23),0)+IF(AND('Invoice Register'!$I23&lt;&gt;"",'Invoice Register'!$I23&gt;=M$7,'Invoice Register'!$I23&lt;=MIN(EOMONTH(M$7,0),'Invoice Register'!$B$5)),IF('Invoice Register'!$J23="",0,'Invoice Register'!$J23),0))))</f>
        <v/>
      </c>
      <c r="N24" s="48">
        <f>IF(OR($D24="",$C24=""),"",MAX(0,M24*(1+N$6/1200*MAX(0,MIN(EOMONTH(N$7,0),'Invoice Register'!$B$5)-MAX($D24,N$7-1))/DAY(EOMONTH(N$7,0)))-(IF(AND('Invoice Register'!$G23&lt;&gt;"",'Invoice Register'!$G23&gt;=N$7,'Invoice Register'!$G23&lt;=MIN(EOMONTH(N$7,0),'Invoice Register'!$B$5)),IF('Invoice Register'!$H23="",0,'Invoice Register'!$H23),0)+IF(AND('Invoice Register'!$I23&lt;&gt;"",'Invoice Register'!$I23&gt;=N$7,'Invoice Register'!$I23&lt;=MIN(EOMONTH(N$7,0),'Invoice Register'!$B$5)),IF('Invoice Register'!$J23="",0,'Invoice Register'!$J23),0))))</f>
        <v/>
      </c>
      <c r="O24" s="48">
        <f>IF(OR($D24="",$C24=""),"",MAX(0,N24*(1+O$6/1200*MAX(0,MIN(EOMONTH(O$7,0),'Invoice Register'!$B$5)-MAX($D24,O$7-1))/DAY(EOMONTH(O$7,0)))-(IF(AND('Invoice Register'!$G23&lt;&gt;"",'Invoice Register'!$G23&gt;=O$7,'Invoice Register'!$G23&lt;=MIN(EOMONTH(O$7,0),'Invoice Register'!$B$5)),IF('Invoice Register'!$H23="",0,'Invoice Register'!$H23),0)+IF(AND('Invoice Register'!$I23&lt;&gt;"",'Invoice Register'!$I23&gt;=O$7,'Invoice Register'!$I23&lt;=MIN(EOMONTH(O$7,0),'Invoice Register'!$B$5)),IF('Invoice Register'!$J23="",0,'Invoice Register'!$J23),0))))</f>
        <v/>
      </c>
      <c r="P24" s="48">
        <f>IF(OR($D24="",$C24=""),"",MAX(0,O24*(1+P$6/1200*MAX(0,MIN(EOMONTH(P$7,0),'Invoice Register'!$B$5)-MAX($D24,P$7-1))/DAY(EOMONTH(P$7,0)))-(IF(AND('Invoice Register'!$G23&lt;&gt;"",'Invoice Register'!$G23&gt;=P$7,'Invoice Register'!$G23&lt;=MIN(EOMONTH(P$7,0),'Invoice Register'!$B$5)),IF('Invoice Register'!$H23="",0,'Invoice Register'!$H23),0)+IF(AND('Invoice Register'!$I23&lt;&gt;"",'Invoice Register'!$I23&gt;=P$7,'Invoice Register'!$I23&lt;=MIN(EOMONTH(P$7,0),'Invoice Register'!$B$5)),IF('Invoice Register'!$J23="",0,'Invoice Register'!$J23),0))))</f>
        <v/>
      </c>
      <c r="Q24" s="48">
        <f>IF(OR($D24="",$C24=""),"",MAX(0,P24*(1+Q$6/1200*MAX(0,MIN(EOMONTH(Q$7,0),'Invoice Register'!$B$5)-MAX($D24,Q$7-1))/DAY(EOMONTH(Q$7,0)))-(IF(AND('Invoice Register'!$G23&lt;&gt;"",'Invoice Register'!$G23&gt;=Q$7,'Invoice Register'!$G23&lt;=MIN(EOMONTH(Q$7,0),'Invoice Register'!$B$5)),IF('Invoice Register'!$H23="",0,'Invoice Register'!$H23),0)+IF(AND('Invoice Register'!$I23&lt;&gt;"",'Invoice Register'!$I23&gt;=Q$7,'Invoice Register'!$I23&lt;=MIN(EOMONTH(Q$7,0),'Invoice Register'!$B$5)),IF('Invoice Register'!$J23="",0,'Invoice Register'!$J23),0))))</f>
        <v/>
      </c>
      <c r="R24" s="48">
        <f>IF(OR($D24="",$C24=""),"",MAX(0,Q24*(1+R$6/1200*MAX(0,MIN(EOMONTH(R$7,0),'Invoice Register'!$B$5)-MAX($D24,R$7-1))/DAY(EOMONTH(R$7,0)))-(IF(AND('Invoice Register'!$G23&lt;&gt;"",'Invoice Register'!$G23&gt;=R$7,'Invoice Register'!$G23&lt;=MIN(EOMONTH(R$7,0),'Invoice Register'!$B$5)),IF('Invoice Register'!$H23="",0,'Invoice Register'!$H23),0)+IF(AND('Invoice Register'!$I23&lt;&gt;"",'Invoice Register'!$I23&gt;=R$7,'Invoice Register'!$I23&lt;=MIN(EOMONTH(R$7,0),'Invoice Register'!$B$5)),IF('Invoice Register'!$J23="",0,'Invoice Register'!$J23),0))))</f>
        <v/>
      </c>
      <c r="S24" s="48">
        <f>IF(OR($D24="",$C24=""),"",MAX(0,R24*(1+S$6/1200*MAX(0,MIN(EOMONTH(S$7,0),'Invoice Register'!$B$5)-MAX($D24,S$7-1))/DAY(EOMONTH(S$7,0)))-(IF(AND('Invoice Register'!$G23&lt;&gt;"",'Invoice Register'!$G23&gt;=S$7,'Invoice Register'!$G23&lt;=MIN(EOMONTH(S$7,0),'Invoice Register'!$B$5)),IF('Invoice Register'!$H23="",0,'Invoice Register'!$H23),0)+IF(AND('Invoice Register'!$I23&lt;&gt;"",'Invoice Register'!$I23&gt;=S$7,'Invoice Register'!$I23&lt;=MIN(EOMONTH(S$7,0),'Invoice Register'!$B$5)),IF('Invoice Register'!$J23="",0,'Invoice Register'!$J23),0))))</f>
        <v/>
      </c>
      <c r="T24" s="48">
        <f>IF(OR($D24="",$C24=""),"",MAX(0,S24*(1+T$6/1200*MAX(0,MIN(EOMONTH(T$7,0),'Invoice Register'!$B$5)-MAX($D24,T$7-1))/DAY(EOMONTH(T$7,0)))-(IF(AND('Invoice Register'!$G23&lt;&gt;"",'Invoice Register'!$G23&gt;=T$7,'Invoice Register'!$G23&lt;=MIN(EOMONTH(T$7,0),'Invoice Register'!$B$5)),IF('Invoice Register'!$H23="",0,'Invoice Register'!$H23),0)+IF(AND('Invoice Register'!$I23&lt;&gt;"",'Invoice Register'!$I23&gt;=T$7,'Invoice Register'!$I23&lt;=MIN(EOMONTH(T$7,0),'Invoice Register'!$B$5)),IF('Invoice Register'!$J23="",0,'Invoice Register'!$J23),0))))</f>
        <v/>
      </c>
      <c r="U24" s="48">
        <f>IF(OR($D24="",$C24=""),"",MAX(0,T24*(1+U$6/1200*MAX(0,MIN(EOMONTH(U$7,0),'Invoice Register'!$B$5)-MAX($D24,U$7-1))/DAY(EOMONTH(U$7,0)))-(IF(AND('Invoice Register'!$G23&lt;&gt;"",'Invoice Register'!$G23&gt;=U$7,'Invoice Register'!$G23&lt;=MIN(EOMONTH(U$7,0),'Invoice Register'!$B$5)),IF('Invoice Register'!$H23="",0,'Invoice Register'!$H23),0)+IF(AND('Invoice Register'!$I23&lt;&gt;"",'Invoice Register'!$I23&gt;=U$7,'Invoice Register'!$I23&lt;=MIN(EOMONTH(U$7,0),'Invoice Register'!$B$5)),IF('Invoice Register'!$J23="",0,'Invoice Register'!$J23),0))))</f>
        <v/>
      </c>
      <c r="V24" s="48">
        <f>IF(OR($D24="",$C24=""),"",MAX(0,U24*(1+V$6/1200*MAX(0,MIN(EOMONTH(V$7,0),'Invoice Register'!$B$5)-MAX($D24,V$7-1))/DAY(EOMONTH(V$7,0)))-(IF(AND('Invoice Register'!$G23&lt;&gt;"",'Invoice Register'!$G23&gt;=V$7,'Invoice Register'!$G23&lt;=MIN(EOMONTH(V$7,0),'Invoice Register'!$B$5)),IF('Invoice Register'!$H23="",0,'Invoice Register'!$H23),0)+IF(AND('Invoice Register'!$I23&lt;&gt;"",'Invoice Register'!$I23&gt;=V$7,'Invoice Register'!$I23&lt;=MIN(EOMONTH(V$7,0),'Invoice Register'!$B$5)),IF('Invoice Register'!$J23="",0,'Invoice Register'!$J23),0))))</f>
        <v/>
      </c>
      <c r="W24" s="48">
        <f>IF(OR($D24="",$C24=""),"",MAX(0,V24*(1+W$6/1200*MAX(0,MIN(EOMONTH(W$7,0),'Invoice Register'!$B$5)-MAX($D24,W$7-1))/DAY(EOMONTH(W$7,0)))-(IF(AND('Invoice Register'!$G23&lt;&gt;"",'Invoice Register'!$G23&gt;=W$7,'Invoice Register'!$G23&lt;=MIN(EOMONTH(W$7,0),'Invoice Register'!$B$5)),IF('Invoice Register'!$H23="",0,'Invoice Register'!$H23),0)+IF(AND('Invoice Register'!$I23&lt;&gt;"",'Invoice Register'!$I23&gt;=W$7,'Invoice Register'!$I23&lt;=MIN(EOMONTH(W$7,0),'Invoice Register'!$B$5)),IF('Invoice Register'!$J23="",0,'Invoice Register'!$J23),0))))</f>
        <v/>
      </c>
      <c r="X24" s="48">
        <f>IF(OR($D24="",$C24=""),"",MAX(0,W24*(1+X$6/1200*MAX(0,MIN(EOMONTH(X$7,0),'Invoice Register'!$B$5)-MAX($D24,X$7-1))/DAY(EOMONTH(X$7,0)))-(IF(AND('Invoice Register'!$G23&lt;&gt;"",'Invoice Register'!$G23&gt;=X$7,'Invoice Register'!$G23&lt;=MIN(EOMONTH(X$7,0),'Invoice Register'!$B$5)),IF('Invoice Register'!$H23="",0,'Invoice Register'!$H23),0)+IF(AND('Invoice Register'!$I23&lt;&gt;"",'Invoice Register'!$I23&gt;=X$7,'Invoice Register'!$I23&lt;=MIN(EOMONTH(X$7,0),'Invoice Register'!$B$5)),IF('Invoice Register'!$J23="",0,'Invoice Register'!$J23),0))))</f>
        <v/>
      </c>
      <c r="Y24" s="48">
        <f>IF(OR($D24="",$C24=""),"",MAX(0,X24*(1+Y$6/1200*MAX(0,MIN(EOMONTH(Y$7,0),'Invoice Register'!$B$5)-MAX($D24,Y$7-1))/DAY(EOMONTH(Y$7,0)))-(IF(AND('Invoice Register'!$G23&lt;&gt;"",'Invoice Register'!$G23&gt;=Y$7,'Invoice Register'!$G23&lt;=MIN(EOMONTH(Y$7,0),'Invoice Register'!$B$5)),IF('Invoice Register'!$H23="",0,'Invoice Register'!$H23),0)+IF(AND('Invoice Register'!$I23&lt;&gt;"",'Invoice Register'!$I23&gt;=Y$7,'Invoice Register'!$I23&lt;=MIN(EOMONTH(Y$7,0),'Invoice Register'!$B$5)),IF('Invoice Register'!$J23="",0,'Invoice Register'!$J23),0))))</f>
        <v/>
      </c>
      <c r="Z24" s="48">
        <f>IF(OR($D24="",$C24=""),"",MAX(0,Y24*(1+Z$6/1200*MAX(0,MIN(EOMONTH(Z$7,0),'Invoice Register'!$B$5)-MAX($D24,Z$7-1))/DAY(EOMONTH(Z$7,0)))-(IF(AND('Invoice Register'!$G23&lt;&gt;"",'Invoice Register'!$G23&gt;=Z$7,'Invoice Register'!$G23&lt;=MIN(EOMONTH(Z$7,0),'Invoice Register'!$B$5)),IF('Invoice Register'!$H23="",0,'Invoice Register'!$H23),0)+IF(AND('Invoice Register'!$I23&lt;&gt;"",'Invoice Register'!$I23&gt;=Z$7,'Invoice Register'!$I23&lt;=MIN(EOMONTH(Z$7,0),'Invoice Register'!$B$5)),IF('Invoice Register'!$J23="",0,'Invoice Register'!$J23),0))))</f>
        <v/>
      </c>
      <c r="AA24" s="48">
        <f>IF(OR($D24="",$C24=""),"",MAX(0,Z24*(1+AA$6/1200*MAX(0,MIN(EOMONTH(AA$7,0),'Invoice Register'!$B$5)-MAX($D24,AA$7-1))/DAY(EOMONTH(AA$7,0)))-(IF(AND('Invoice Register'!$G23&lt;&gt;"",'Invoice Register'!$G23&gt;=AA$7,'Invoice Register'!$G23&lt;=MIN(EOMONTH(AA$7,0),'Invoice Register'!$B$5)),IF('Invoice Register'!$H23="",0,'Invoice Register'!$H23),0)+IF(AND('Invoice Register'!$I23&lt;&gt;"",'Invoice Register'!$I23&gt;=AA$7,'Invoice Register'!$I23&lt;=MIN(EOMONTH(AA$7,0),'Invoice Register'!$B$5)),IF('Invoice Register'!$J23="",0,'Invoice Register'!$J23),0))))</f>
        <v/>
      </c>
      <c r="AB24" s="48">
        <f>IF(OR($D24="",$C24=""),"",MAX(0,AA24*(1+AB$6/1200*MAX(0,MIN(EOMONTH(AB$7,0),'Invoice Register'!$B$5)-MAX($D24,AB$7-1))/DAY(EOMONTH(AB$7,0)))-(IF(AND('Invoice Register'!$G23&lt;&gt;"",'Invoice Register'!$G23&gt;=AB$7,'Invoice Register'!$G23&lt;=MIN(EOMONTH(AB$7,0),'Invoice Register'!$B$5)),IF('Invoice Register'!$H23="",0,'Invoice Register'!$H23),0)+IF(AND('Invoice Register'!$I23&lt;&gt;"",'Invoice Register'!$I23&gt;=AB$7,'Invoice Register'!$I23&lt;=MIN(EOMONTH(AB$7,0),'Invoice Register'!$B$5)),IF('Invoice Register'!$J23="",0,'Invoice Register'!$J23),0))))</f>
        <v/>
      </c>
      <c r="AC24" s="49">
        <f>IF(OR($D24="",$C24=""),"",ROUND(AB24+(IF(AND('Invoice Register'!$G23&lt;&gt;"",'Invoice Register'!$G23&lt;='Invoice Register'!$B$5),IF('Invoice Register'!$H23="",0,'Invoice Register'!$H23),0)+IF(AND('Invoice Register'!$I23&lt;&gt;"",'Invoice Register'!$I23&lt;='Invoice Register'!$B$5),IF('Invoice Register'!$J23="",0,'Invoice Register'!$J23),0))-$C24,2))</f>
        <v/>
      </c>
    </row>
    <row r="25" ht="15" customHeight="1" s="29">
      <c r="A25" s="46">
        <f>'Invoice Register'!A24</f>
        <v/>
      </c>
      <c r="B25" s="46">
        <f>'Invoice Register'!B24</f>
        <v/>
      </c>
      <c r="C25" s="46">
        <f>'Invoice Register'!E24</f>
        <v/>
      </c>
      <c r="D25" s="47">
        <f>'Invoice Register'!K24</f>
        <v/>
      </c>
      <c r="E25" s="48">
        <f>IF(OR($D25="",$C25=""),"",MAX(0,$C25*(1+E$6/1200*MAX(0,MIN(EOMONTH(E$7,0),'Invoice Register'!$B$5)-MAX($D25,E$7-1))/DAY(EOMONTH(E$7,0)))-(IF(AND('Invoice Register'!$G24&lt;&gt;"",'Invoice Register'!$G24&gt;=E$7,'Invoice Register'!$G24&lt;=MIN(EOMONTH(E$7,0),'Invoice Register'!$B$5)),IF('Invoice Register'!$H24="",0,'Invoice Register'!$H24),0)+IF(AND('Invoice Register'!$I24&lt;&gt;"",'Invoice Register'!$I24&gt;=E$7,'Invoice Register'!$I24&lt;=MIN(EOMONTH(E$7,0),'Invoice Register'!$B$5)),IF('Invoice Register'!$J24="",0,'Invoice Register'!$J24),0))))</f>
        <v/>
      </c>
      <c r="F25" s="48">
        <f>IF(OR($D25="",$C25=""),"",MAX(0,E25*(1+F$6/1200*MAX(0,MIN(EOMONTH(F$7,0),'Invoice Register'!$B$5)-MAX($D25,F$7-1))/DAY(EOMONTH(F$7,0)))-(IF(AND('Invoice Register'!$G24&lt;&gt;"",'Invoice Register'!$G24&gt;=F$7,'Invoice Register'!$G24&lt;=MIN(EOMONTH(F$7,0),'Invoice Register'!$B$5)),IF('Invoice Register'!$H24="",0,'Invoice Register'!$H24),0)+IF(AND('Invoice Register'!$I24&lt;&gt;"",'Invoice Register'!$I24&gt;=F$7,'Invoice Register'!$I24&lt;=MIN(EOMONTH(F$7,0),'Invoice Register'!$B$5)),IF('Invoice Register'!$J24="",0,'Invoice Register'!$J24),0))))</f>
        <v/>
      </c>
      <c r="G25" s="48">
        <f>IF(OR($D25="",$C25=""),"",MAX(0,F25*(1+G$6/1200*MAX(0,MIN(EOMONTH(G$7,0),'Invoice Register'!$B$5)-MAX($D25,G$7-1))/DAY(EOMONTH(G$7,0)))-(IF(AND('Invoice Register'!$G24&lt;&gt;"",'Invoice Register'!$G24&gt;=G$7,'Invoice Register'!$G24&lt;=MIN(EOMONTH(G$7,0),'Invoice Register'!$B$5)),IF('Invoice Register'!$H24="",0,'Invoice Register'!$H24),0)+IF(AND('Invoice Register'!$I24&lt;&gt;"",'Invoice Register'!$I24&gt;=G$7,'Invoice Register'!$I24&lt;=MIN(EOMONTH(G$7,0),'Invoice Register'!$B$5)),IF('Invoice Register'!$J24="",0,'Invoice Register'!$J24),0))))</f>
        <v/>
      </c>
      <c r="H25" s="48">
        <f>IF(OR($D25="",$C25=""),"",MAX(0,G25*(1+H$6/1200*MAX(0,MIN(EOMONTH(H$7,0),'Invoice Register'!$B$5)-MAX($D25,H$7-1))/DAY(EOMONTH(H$7,0)))-(IF(AND('Invoice Register'!$G24&lt;&gt;"",'Invoice Register'!$G24&gt;=H$7,'Invoice Register'!$G24&lt;=MIN(EOMONTH(H$7,0),'Invoice Register'!$B$5)),IF('Invoice Register'!$H24="",0,'Invoice Register'!$H24),0)+IF(AND('Invoice Register'!$I24&lt;&gt;"",'Invoice Register'!$I24&gt;=H$7,'Invoice Register'!$I24&lt;=MIN(EOMONTH(H$7,0),'Invoice Register'!$B$5)),IF('Invoice Register'!$J24="",0,'Invoice Register'!$J24),0))))</f>
        <v/>
      </c>
      <c r="I25" s="48">
        <f>IF(OR($D25="",$C25=""),"",MAX(0,H25*(1+I$6/1200*MAX(0,MIN(EOMONTH(I$7,0),'Invoice Register'!$B$5)-MAX($D25,I$7-1))/DAY(EOMONTH(I$7,0)))-(IF(AND('Invoice Register'!$G24&lt;&gt;"",'Invoice Register'!$G24&gt;=I$7,'Invoice Register'!$G24&lt;=MIN(EOMONTH(I$7,0),'Invoice Register'!$B$5)),IF('Invoice Register'!$H24="",0,'Invoice Register'!$H24),0)+IF(AND('Invoice Register'!$I24&lt;&gt;"",'Invoice Register'!$I24&gt;=I$7,'Invoice Register'!$I24&lt;=MIN(EOMONTH(I$7,0),'Invoice Register'!$B$5)),IF('Invoice Register'!$J24="",0,'Invoice Register'!$J24),0))))</f>
        <v/>
      </c>
      <c r="J25" s="48">
        <f>IF(OR($D25="",$C25=""),"",MAX(0,I25*(1+J$6/1200*MAX(0,MIN(EOMONTH(J$7,0),'Invoice Register'!$B$5)-MAX($D25,J$7-1))/DAY(EOMONTH(J$7,0)))-(IF(AND('Invoice Register'!$G24&lt;&gt;"",'Invoice Register'!$G24&gt;=J$7,'Invoice Register'!$G24&lt;=MIN(EOMONTH(J$7,0),'Invoice Register'!$B$5)),IF('Invoice Register'!$H24="",0,'Invoice Register'!$H24),0)+IF(AND('Invoice Register'!$I24&lt;&gt;"",'Invoice Register'!$I24&gt;=J$7,'Invoice Register'!$I24&lt;=MIN(EOMONTH(J$7,0),'Invoice Register'!$B$5)),IF('Invoice Register'!$J24="",0,'Invoice Register'!$J24),0))))</f>
        <v/>
      </c>
      <c r="K25" s="48">
        <f>IF(OR($D25="",$C25=""),"",MAX(0,J25*(1+K$6/1200*MAX(0,MIN(EOMONTH(K$7,0),'Invoice Register'!$B$5)-MAX($D25,K$7-1))/DAY(EOMONTH(K$7,0)))-(IF(AND('Invoice Register'!$G24&lt;&gt;"",'Invoice Register'!$G24&gt;=K$7,'Invoice Register'!$G24&lt;=MIN(EOMONTH(K$7,0),'Invoice Register'!$B$5)),IF('Invoice Register'!$H24="",0,'Invoice Register'!$H24),0)+IF(AND('Invoice Register'!$I24&lt;&gt;"",'Invoice Register'!$I24&gt;=K$7,'Invoice Register'!$I24&lt;=MIN(EOMONTH(K$7,0),'Invoice Register'!$B$5)),IF('Invoice Register'!$J24="",0,'Invoice Register'!$J24),0))))</f>
        <v/>
      </c>
      <c r="L25" s="48">
        <f>IF(OR($D25="",$C25=""),"",MAX(0,K25*(1+L$6/1200*MAX(0,MIN(EOMONTH(L$7,0),'Invoice Register'!$B$5)-MAX($D25,L$7-1))/DAY(EOMONTH(L$7,0)))-(IF(AND('Invoice Register'!$G24&lt;&gt;"",'Invoice Register'!$G24&gt;=L$7,'Invoice Register'!$G24&lt;=MIN(EOMONTH(L$7,0),'Invoice Register'!$B$5)),IF('Invoice Register'!$H24="",0,'Invoice Register'!$H24),0)+IF(AND('Invoice Register'!$I24&lt;&gt;"",'Invoice Register'!$I24&gt;=L$7,'Invoice Register'!$I24&lt;=MIN(EOMONTH(L$7,0),'Invoice Register'!$B$5)),IF('Invoice Register'!$J24="",0,'Invoice Register'!$J24),0))))</f>
        <v/>
      </c>
      <c r="M25" s="48">
        <f>IF(OR($D25="",$C25=""),"",MAX(0,L25*(1+M$6/1200*MAX(0,MIN(EOMONTH(M$7,0),'Invoice Register'!$B$5)-MAX($D25,M$7-1))/DAY(EOMONTH(M$7,0)))-(IF(AND('Invoice Register'!$G24&lt;&gt;"",'Invoice Register'!$G24&gt;=M$7,'Invoice Register'!$G24&lt;=MIN(EOMONTH(M$7,0),'Invoice Register'!$B$5)),IF('Invoice Register'!$H24="",0,'Invoice Register'!$H24),0)+IF(AND('Invoice Register'!$I24&lt;&gt;"",'Invoice Register'!$I24&gt;=M$7,'Invoice Register'!$I24&lt;=MIN(EOMONTH(M$7,0),'Invoice Register'!$B$5)),IF('Invoice Register'!$J24="",0,'Invoice Register'!$J24),0))))</f>
        <v/>
      </c>
      <c r="N25" s="48">
        <f>IF(OR($D25="",$C25=""),"",MAX(0,M25*(1+N$6/1200*MAX(0,MIN(EOMONTH(N$7,0),'Invoice Register'!$B$5)-MAX($D25,N$7-1))/DAY(EOMONTH(N$7,0)))-(IF(AND('Invoice Register'!$G24&lt;&gt;"",'Invoice Register'!$G24&gt;=N$7,'Invoice Register'!$G24&lt;=MIN(EOMONTH(N$7,0),'Invoice Register'!$B$5)),IF('Invoice Register'!$H24="",0,'Invoice Register'!$H24),0)+IF(AND('Invoice Register'!$I24&lt;&gt;"",'Invoice Register'!$I24&gt;=N$7,'Invoice Register'!$I24&lt;=MIN(EOMONTH(N$7,0),'Invoice Register'!$B$5)),IF('Invoice Register'!$J24="",0,'Invoice Register'!$J24),0))))</f>
        <v/>
      </c>
      <c r="O25" s="48">
        <f>IF(OR($D25="",$C25=""),"",MAX(0,N25*(1+O$6/1200*MAX(0,MIN(EOMONTH(O$7,0),'Invoice Register'!$B$5)-MAX($D25,O$7-1))/DAY(EOMONTH(O$7,0)))-(IF(AND('Invoice Register'!$G24&lt;&gt;"",'Invoice Register'!$G24&gt;=O$7,'Invoice Register'!$G24&lt;=MIN(EOMONTH(O$7,0),'Invoice Register'!$B$5)),IF('Invoice Register'!$H24="",0,'Invoice Register'!$H24),0)+IF(AND('Invoice Register'!$I24&lt;&gt;"",'Invoice Register'!$I24&gt;=O$7,'Invoice Register'!$I24&lt;=MIN(EOMONTH(O$7,0),'Invoice Register'!$B$5)),IF('Invoice Register'!$J24="",0,'Invoice Register'!$J24),0))))</f>
        <v/>
      </c>
      <c r="P25" s="48">
        <f>IF(OR($D25="",$C25=""),"",MAX(0,O25*(1+P$6/1200*MAX(0,MIN(EOMONTH(P$7,0),'Invoice Register'!$B$5)-MAX($D25,P$7-1))/DAY(EOMONTH(P$7,0)))-(IF(AND('Invoice Register'!$G24&lt;&gt;"",'Invoice Register'!$G24&gt;=P$7,'Invoice Register'!$G24&lt;=MIN(EOMONTH(P$7,0),'Invoice Register'!$B$5)),IF('Invoice Register'!$H24="",0,'Invoice Register'!$H24),0)+IF(AND('Invoice Register'!$I24&lt;&gt;"",'Invoice Register'!$I24&gt;=P$7,'Invoice Register'!$I24&lt;=MIN(EOMONTH(P$7,0),'Invoice Register'!$B$5)),IF('Invoice Register'!$J24="",0,'Invoice Register'!$J24),0))))</f>
        <v/>
      </c>
      <c r="Q25" s="48">
        <f>IF(OR($D25="",$C25=""),"",MAX(0,P25*(1+Q$6/1200*MAX(0,MIN(EOMONTH(Q$7,0),'Invoice Register'!$B$5)-MAX($D25,Q$7-1))/DAY(EOMONTH(Q$7,0)))-(IF(AND('Invoice Register'!$G24&lt;&gt;"",'Invoice Register'!$G24&gt;=Q$7,'Invoice Register'!$G24&lt;=MIN(EOMONTH(Q$7,0),'Invoice Register'!$B$5)),IF('Invoice Register'!$H24="",0,'Invoice Register'!$H24),0)+IF(AND('Invoice Register'!$I24&lt;&gt;"",'Invoice Register'!$I24&gt;=Q$7,'Invoice Register'!$I24&lt;=MIN(EOMONTH(Q$7,0),'Invoice Register'!$B$5)),IF('Invoice Register'!$J24="",0,'Invoice Register'!$J24),0))))</f>
        <v/>
      </c>
      <c r="R25" s="48">
        <f>IF(OR($D25="",$C25=""),"",MAX(0,Q25*(1+R$6/1200*MAX(0,MIN(EOMONTH(R$7,0),'Invoice Register'!$B$5)-MAX($D25,R$7-1))/DAY(EOMONTH(R$7,0)))-(IF(AND('Invoice Register'!$G24&lt;&gt;"",'Invoice Register'!$G24&gt;=R$7,'Invoice Register'!$G24&lt;=MIN(EOMONTH(R$7,0),'Invoice Register'!$B$5)),IF('Invoice Register'!$H24="",0,'Invoice Register'!$H24),0)+IF(AND('Invoice Register'!$I24&lt;&gt;"",'Invoice Register'!$I24&gt;=R$7,'Invoice Register'!$I24&lt;=MIN(EOMONTH(R$7,0),'Invoice Register'!$B$5)),IF('Invoice Register'!$J24="",0,'Invoice Register'!$J24),0))))</f>
        <v/>
      </c>
      <c r="S25" s="48">
        <f>IF(OR($D25="",$C25=""),"",MAX(0,R25*(1+S$6/1200*MAX(0,MIN(EOMONTH(S$7,0),'Invoice Register'!$B$5)-MAX($D25,S$7-1))/DAY(EOMONTH(S$7,0)))-(IF(AND('Invoice Register'!$G24&lt;&gt;"",'Invoice Register'!$G24&gt;=S$7,'Invoice Register'!$G24&lt;=MIN(EOMONTH(S$7,0),'Invoice Register'!$B$5)),IF('Invoice Register'!$H24="",0,'Invoice Register'!$H24),0)+IF(AND('Invoice Register'!$I24&lt;&gt;"",'Invoice Register'!$I24&gt;=S$7,'Invoice Register'!$I24&lt;=MIN(EOMONTH(S$7,0),'Invoice Register'!$B$5)),IF('Invoice Register'!$J24="",0,'Invoice Register'!$J24),0))))</f>
        <v/>
      </c>
      <c r="T25" s="48">
        <f>IF(OR($D25="",$C25=""),"",MAX(0,S25*(1+T$6/1200*MAX(0,MIN(EOMONTH(T$7,0),'Invoice Register'!$B$5)-MAX($D25,T$7-1))/DAY(EOMONTH(T$7,0)))-(IF(AND('Invoice Register'!$G24&lt;&gt;"",'Invoice Register'!$G24&gt;=T$7,'Invoice Register'!$G24&lt;=MIN(EOMONTH(T$7,0),'Invoice Register'!$B$5)),IF('Invoice Register'!$H24="",0,'Invoice Register'!$H24),0)+IF(AND('Invoice Register'!$I24&lt;&gt;"",'Invoice Register'!$I24&gt;=T$7,'Invoice Register'!$I24&lt;=MIN(EOMONTH(T$7,0),'Invoice Register'!$B$5)),IF('Invoice Register'!$J24="",0,'Invoice Register'!$J24),0))))</f>
        <v/>
      </c>
      <c r="U25" s="48">
        <f>IF(OR($D25="",$C25=""),"",MAX(0,T25*(1+U$6/1200*MAX(0,MIN(EOMONTH(U$7,0),'Invoice Register'!$B$5)-MAX($D25,U$7-1))/DAY(EOMONTH(U$7,0)))-(IF(AND('Invoice Register'!$G24&lt;&gt;"",'Invoice Register'!$G24&gt;=U$7,'Invoice Register'!$G24&lt;=MIN(EOMONTH(U$7,0),'Invoice Register'!$B$5)),IF('Invoice Register'!$H24="",0,'Invoice Register'!$H24),0)+IF(AND('Invoice Register'!$I24&lt;&gt;"",'Invoice Register'!$I24&gt;=U$7,'Invoice Register'!$I24&lt;=MIN(EOMONTH(U$7,0),'Invoice Register'!$B$5)),IF('Invoice Register'!$J24="",0,'Invoice Register'!$J24),0))))</f>
        <v/>
      </c>
      <c r="V25" s="48">
        <f>IF(OR($D25="",$C25=""),"",MAX(0,U25*(1+V$6/1200*MAX(0,MIN(EOMONTH(V$7,0),'Invoice Register'!$B$5)-MAX($D25,V$7-1))/DAY(EOMONTH(V$7,0)))-(IF(AND('Invoice Register'!$G24&lt;&gt;"",'Invoice Register'!$G24&gt;=V$7,'Invoice Register'!$G24&lt;=MIN(EOMONTH(V$7,0),'Invoice Register'!$B$5)),IF('Invoice Register'!$H24="",0,'Invoice Register'!$H24),0)+IF(AND('Invoice Register'!$I24&lt;&gt;"",'Invoice Register'!$I24&gt;=V$7,'Invoice Register'!$I24&lt;=MIN(EOMONTH(V$7,0),'Invoice Register'!$B$5)),IF('Invoice Register'!$J24="",0,'Invoice Register'!$J24),0))))</f>
        <v/>
      </c>
      <c r="W25" s="48">
        <f>IF(OR($D25="",$C25=""),"",MAX(0,V25*(1+W$6/1200*MAX(0,MIN(EOMONTH(W$7,0),'Invoice Register'!$B$5)-MAX($D25,W$7-1))/DAY(EOMONTH(W$7,0)))-(IF(AND('Invoice Register'!$G24&lt;&gt;"",'Invoice Register'!$G24&gt;=W$7,'Invoice Register'!$G24&lt;=MIN(EOMONTH(W$7,0),'Invoice Register'!$B$5)),IF('Invoice Register'!$H24="",0,'Invoice Register'!$H24),0)+IF(AND('Invoice Register'!$I24&lt;&gt;"",'Invoice Register'!$I24&gt;=W$7,'Invoice Register'!$I24&lt;=MIN(EOMONTH(W$7,0),'Invoice Register'!$B$5)),IF('Invoice Register'!$J24="",0,'Invoice Register'!$J24),0))))</f>
        <v/>
      </c>
      <c r="X25" s="48">
        <f>IF(OR($D25="",$C25=""),"",MAX(0,W25*(1+X$6/1200*MAX(0,MIN(EOMONTH(X$7,0),'Invoice Register'!$B$5)-MAX($D25,X$7-1))/DAY(EOMONTH(X$7,0)))-(IF(AND('Invoice Register'!$G24&lt;&gt;"",'Invoice Register'!$G24&gt;=X$7,'Invoice Register'!$G24&lt;=MIN(EOMONTH(X$7,0),'Invoice Register'!$B$5)),IF('Invoice Register'!$H24="",0,'Invoice Register'!$H24),0)+IF(AND('Invoice Register'!$I24&lt;&gt;"",'Invoice Register'!$I24&gt;=X$7,'Invoice Register'!$I24&lt;=MIN(EOMONTH(X$7,0),'Invoice Register'!$B$5)),IF('Invoice Register'!$J24="",0,'Invoice Register'!$J24),0))))</f>
        <v/>
      </c>
      <c r="Y25" s="48">
        <f>IF(OR($D25="",$C25=""),"",MAX(0,X25*(1+Y$6/1200*MAX(0,MIN(EOMONTH(Y$7,0),'Invoice Register'!$B$5)-MAX($D25,Y$7-1))/DAY(EOMONTH(Y$7,0)))-(IF(AND('Invoice Register'!$G24&lt;&gt;"",'Invoice Register'!$G24&gt;=Y$7,'Invoice Register'!$G24&lt;=MIN(EOMONTH(Y$7,0),'Invoice Register'!$B$5)),IF('Invoice Register'!$H24="",0,'Invoice Register'!$H24),0)+IF(AND('Invoice Register'!$I24&lt;&gt;"",'Invoice Register'!$I24&gt;=Y$7,'Invoice Register'!$I24&lt;=MIN(EOMONTH(Y$7,0),'Invoice Register'!$B$5)),IF('Invoice Register'!$J24="",0,'Invoice Register'!$J24),0))))</f>
        <v/>
      </c>
      <c r="Z25" s="48">
        <f>IF(OR($D25="",$C25=""),"",MAX(0,Y25*(1+Z$6/1200*MAX(0,MIN(EOMONTH(Z$7,0),'Invoice Register'!$B$5)-MAX($D25,Z$7-1))/DAY(EOMONTH(Z$7,0)))-(IF(AND('Invoice Register'!$G24&lt;&gt;"",'Invoice Register'!$G24&gt;=Z$7,'Invoice Register'!$G24&lt;=MIN(EOMONTH(Z$7,0),'Invoice Register'!$B$5)),IF('Invoice Register'!$H24="",0,'Invoice Register'!$H24),0)+IF(AND('Invoice Register'!$I24&lt;&gt;"",'Invoice Register'!$I24&gt;=Z$7,'Invoice Register'!$I24&lt;=MIN(EOMONTH(Z$7,0),'Invoice Register'!$B$5)),IF('Invoice Register'!$J24="",0,'Invoice Register'!$J24),0))))</f>
        <v/>
      </c>
      <c r="AA25" s="48">
        <f>IF(OR($D25="",$C25=""),"",MAX(0,Z25*(1+AA$6/1200*MAX(0,MIN(EOMONTH(AA$7,0),'Invoice Register'!$B$5)-MAX($D25,AA$7-1))/DAY(EOMONTH(AA$7,0)))-(IF(AND('Invoice Register'!$G24&lt;&gt;"",'Invoice Register'!$G24&gt;=AA$7,'Invoice Register'!$G24&lt;=MIN(EOMONTH(AA$7,0),'Invoice Register'!$B$5)),IF('Invoice Register'!$H24="",0,'Invoice Register'!$H24),0)+IF(AND('Invoice Register'!$I24&lt;&gt;"",'Invoice Register'!$I24&gt;=AA$7,'Invoice Register'!$I24&lt;=MIN(EOMONTH(AA$7,0),'Invoice Register'!$B$5)),IF('Invoice Register'!$J24="",0,'Invoice Register'!$J24),0))))</f>
        <v/>
      </c>
      <c r="AB25" s="48">
        <f>IF(OR($D25="",$C25=""),"",MAX(0,AA25*(1+AB$6/1200*MAX(0,MIN(EOMONTH(AB$7,0),'Invoice Register'!$B$5)-MAX($D25,AB$7-1))/DAY(EOMONTH(AB$7,0)))-(IF(AND('Invoice Register'!$G24&lt;&gt;"",'Invoice Register'!$G24&gt;=AB$7,'Invoice Register'!$G24&lt;=MIN(EOMONTH(AB$7,0),'Invoice Register'!$B$5)),IF('Invoice Register'!$H24="",0,'Invoice Register'!$H24),0)+IF(AND('Invoice Register'!$I24&lt;&gt;"",'Invoice Register'!$I24&gt;=AB$7,'Invoice Register'!$I24&lt;=MIN(EOMONTH(AB$7,0),'Invoice Register'!$B$5)),IF('Invoice Register'!$J24="",0,'Invoice Register'!$J24),0))))</f>
        <v/>
      </c>
      <c r="AC25" s="49">
        <f>IF(OR($D25="",$C25=""),"",ROUND(AB25+(IF(AND('Invoice Register'!$G24&lt;&gt;"",'Invoice Register'!$G24&lt;='Invoice Register'!$B$5),IF('Invoice Register'!$H24="",0,'Invoice Register'!$H24),0)+IF(AND('Invoice Register'!$I24&lt;&gt;"",'Invoice Register'!$I24&lt;='Invoice Register'!$B$5),IF('Invoice Register'!$J24="",0,'Invoice Register'!$J24),0))-$C25,2))</f>
        <v/>
      </c>
    </row>
    <row r="26" ht="15" customHeight="1" s="29">
      <c r="A26" s="46">
        <f>'Invoice Register'!A25</f>
        <v/>
      </c>
      <c r="B26" s="46">
        <f>'Invoice Register'!B25</f>
        <v/>
      </c>
      <c r="C26" s="46">
        <f>'Invoice Register'!E25</f>
        <v/>
      </c>
      <c r="D26" s="47">
        <f>'Invoice Register'!K25</f>
        <v/>
      </c>
      <c r="E26" s="48">
        <f>IF(OR($D26="",$C26=""),"",MAX(0,$C26*(1+E$6/1200*MAX(0,MIN(EOMONTH(E$7,0),'Invoice Register'!$B$5)-MAX($D26,E$7-1))/DAY(EOMONTH(E$7,0)))-(IF(AND('Invoice Register'!$G25&lt;&gt;"",'Invoice Register'!$G25&gt;=E$7,'Invoice Register'!$G25&lt;=MIN(EOMONTH(E$7,0),'Invoice Register'!$B$5)),IF('Invoice Register'!$H25="",0,'Invoice Register'!$H25),0)+IF(AND('Invoice Register'!$I25&lt;&gt;"",'Invoice Register'!$I25&gt;=E$7,'Invoice Register'!$I25&lt;=MIN(EOMONTH(E$7,0),'Invoice Register'!$B$5)),IF('Invoice Register'!$J25="",0,'Invoice Register'!$J25),0))))</f>
        <v/>
      </c>
      <c r="F26" s="48">
        <f>IF(OR($D26="",$C26=""),"",MAX(0,E26*(1+F$6/1200*MAX(0,MIN(EOMONTH(F$7,0),'Invoice Register'!$B$5)-MAX($D26,F$7-1))/DAY(EOMONTH(F$7,0)))-(IF(AND('Invoice Register'!$G25&lt;&gt;"",'Invoice Register'!$G25&gt;=F$7,'Invoice Register'!$G25&lt;=MIN(EOMONTH(F$7,0),'Invoice Register'!$B$5)),IF('Invoice Register'!$H25="",0,'Invoice Register'!$H25),0)+IF(AND('Invoice Register'!$I25&lt;&gt;"",'Invoice Register'!$I25&gt;=F$7,'Invoice Register'!$I25&lt;=MIN(EOMONTH(F$7,0),'Invoice Register'!$B$5)),IF('Invoice Register'!$J25="",0,'Invoice Register'!$J25),0))))</f>
        <v/>
      </c>
      <c r="G26" s="48">
        <f>IF(OR($D26="",$C26=""),"",MAX(0,F26*(1+G$6/1200*MAX(0,MIN(EOMONTH(G$7,0),'Invoice Register'!$B$5)-MAX($D26,G$7-1))/DAY(EOMONTH(G$7,0)))-(IF(AND('Invoice Register'!$G25&lt;&gt;"",'Invoice Register'!$G25&gt;=G$7,'Invoice Register'!$G25&lt;=MIN(EOMONTH(G$7,0),'Invoice Register'!$B$5)),IF('Invoice Register'!$H25="",0,'Invoice Register'!$H25),0)+IF(AND('Invoice Register'!$I25&lt;&gt;"",'Invoice Register'!$I25&gt;=G$7,'Invoice Register'!$I25&lt;=MIN(EOMONTH(G$7,0),'Invoice Register'!$B$5)),IF('Invoice Register'!$J25="",0,'Invoice Register'!$J25),0))))</f>
        <v/>
      </c>
      <c r="H26" s="48">
        <f>IF(OR($D26="",$C26=""),"",MAX(0,G26*(1+H$6/1200*MAX(0,MIN(EOMONTH(H$7,0),'Invoice Register'!$B$5)-MAX($D26,H$7-1))/DAY(EOMONTH(H$7,0)))-(IF(AND('Invoice Register'!$G25&lt;&gt;"",'Invoice Register'!$G25&gt;=H$7,'Invoice Register'!$G25&lt;=MIN(EOMONTH(H$7,0),'Invoice Register'!$B$5)),IF('Invoice Register'!$H25="",0,'Invoice Register'!$H25),0)+IF(AND('Invoice Register'!$I25&lt;&gt;"",'Invoice Register'!$I25&gt;=H$7,'Invoice Register'!$I25&lt;=MIN(EOMONTH(H$7,0),'Invoice Register'!$B$5)),IF('Invoice Register'!$J25="",0,'Invoice Register'!$J25),0))))</f>
        <v/>
      </c>
      <c r="I26" s="48">
        <f>IF(OR($D26="",$C26=""),"",MAX(0,H26*(1+I$6/1200*MAX(0,MIN(EOMONTH(I$7,0),'Invoice Register'!$B$5)-MAX($D26,I$7-1))/DAY(EOMONTH(I$7,0)))-(IF(AND('Invoice Register'!$G25&lt;&gt;"",'Invoice Register'!$G25&gt;=I$7,'Invoice Register'!$G25&lt;=MIN(EOMONTH(I$7,0),'Invoice Register'!$B$5)),IF('Invoice Register'!$H25="",0,'Invoice Register'!$H25),0)+IF(AND('Invoice Register'!$I25&lt;&gt;"",'Invoice Register'!$I25&gt;=I$7,'Invoice Register'!$I25&lt;=MIN(EOMONTH(I$7,0),'Invoice Register'!$B$5)),IF('Invoice Register'!$J25="",0,'Invoice Register'!$J25),0))))</f>
        <v/>
      </c>
      <c r="J26" s="48">
        <f>IF(OR($D26="",$C26=""),"",MAX(0,I26*(1+J$6/1200*MAX(0,MIN(EOMONTH(J$7,0),'Invoice Register'!$B$5)-MAX($D26,J$7-1))/DAY(EOMONTH(J$7,0)))-(IF(AND('Invoice Register'!$G25&lt;&gt;"",'Invoice Register'!$G25&gt;=J$7,'Invoice Register'!$G25&lt;=MIN(EOMONTH(J$7,0),'Invoice Register'!$B$5)),IF('Invoice Register'!$H25="",0,'Invoice Register'!$H25),0)+IF(AND('Invoice Register'!$I25&lt;&gt;"",'Invoice Register'!$I25&gt;=J$7,'Invoice Register'!$I25&lt;=MIN(EOMONTH(J$7,0),'Invoice Register'!$B$5)),IF('Invoice Register'!$J25="",0,'Invoice Register'!$J25),0))))</f>
        <v/>
      </c>
      <c r="K26" s="48">
        <f>IF(OR($D26="",$C26=""),"",MAX(0,J26*(1+K$6/1200*MAX(0,MIN(EOMONTH(K$7,0),'Invoice Register'!$B$5)-MAX($D26,K$7-1))/DAY(EOMONTH(K$7,0)))-(IF(AND('Invoice Register'!$G25&lt;&gt;"",'Invoice Register'!$G25&gt;=K$7,'Invoice Register'!$G25&lt;=MIN(EOMONTH(K$7,0),'Invoice Register'!$B$5)),IF('Invoice Register'!$H25="",0,'Invoice Register'!$H25),0)+IF(AND('Invoice Register'!$I25&lt;&gt;"",'Invoice Register'!$I25&gt;=K$7,'Invoice Register'!$I25&lt;=MIN(EOMONTH(K$7,0),'Invoice Register'!$B$5)),IF('Invoice Register'!$J25="",0,'Invoice Register'!$J25),0))))</f>
        <v/>
      </c>
      <c r="L26" s="48">
        <f>IF(OR($D26="",$C26=""),"",MAX(0,K26*(1+L$6/1200*MAX(0,MIN(EOMONTH(L$7,0),'Invoice Register'!$B$5)-MAX($D26,L$7-1))/DAY(EOMONTH(L$7,0)))-(IF(AND('Invoice Register'!$G25&lt;&gt;"",'Invoice Register'!$G25&gt;=L$7,'Invoice Register'!$G25&lt;=MIN(EOMONTH(L$7,0),'Invoice Register'!$B$5)),IF('Invoice Register'!$H25="",0,'Invoice Register'!$H25),0)+IF(AND('Invoice Register'!$I25&lt;&gt;"",'Invoice Register'!$I25&gt;=L$7,'Invoice Register'!$I25&lt;=MIN(EOMONTH(L$7,0),'Invoice Register'!$B$5)),IF('Invoice Register'!$J25="",0,'Invoice Register'!$J25),0))))</f>
        <v/>
      </c>
      <c r="M26" s="48">
        <f>IF(OR($D26="",$C26=""),"",MAX(0,L26*(1+M$6/1200*MAX(0,MIN(EOMONTH(M$7,0),'Invoice Register'!$B$5)-MAX($D26,M$7-1))/DAY(EOMONTH(M$7,0)))-(IF(AND('Invoice Register'!$G25&lt;&gt;"",'Invoice Register'!$G25&gt;=M$7,'Invoice Register'!$G25&lt;=MIN(EOMONTH(M$7,0),'Invoice Register'!$B$5)),IF('Invoice Register'!$H25="",0,'Invoice Register'!$H25),0)+IF(AND('Invoice Register'!$I25&lt;&gt;"",'Invoice Register'!$I25&gt;=M$7,'Invoice Register'!$I25&lt;=MIN(EOMONTH(M$7,0),'Invoice Register'!$B$5)),IF('Invoice Register'!$J25="",0,'Invoice Register'!$J25),0))))</f>
        <v/>
      </c>
      <c r="N26" s="48">
        <f>IF(OR($D26="",$C26=""),"",MAX(0,M26*(1+N$6/1200*MAX(0,MIN(EOMONTH(N$7,0),'Invoice Register'!$B$5)-MAX($D26,N$7-1))/DAY(EOMONTH(N$7,0)))-(IF(AND('Invoice Register'!$G25&lt;&gt;"",'Invoice Register'!$G25&gt;=N$7,'Invoice Register'!$G25&lt;=MIN(EOMONTH(N$7,0),'Invoice Register'!$B$5)),IF('Invoice Register'!$H25="",0,'Invoice Register'!$H25),0)+IF(AND('Invoice Register'!$I25&lt;&gt;"",'Invoice Register'!$I25&gt;=N$7,'Invoice Register'!$I25&lt;=MIN(EOMONTH(N$7,0),'Invoice Register'!$B$5)),IF('Invoice Register'!$J25="",0,'Invoice Register'!$J25),0))))</f>
        <v/>
      </c>
      <c r="O26" s="48">
        <f>IF(OR($D26="",$C26=""),"",MAX(0,N26*(1+O$6/1200*MAX(0,MIN(EOMONTH(O$7,0),'Invoice Register'!$B$5)-MAX($D26,O$7-1))/DAY(EOMONTH(O$7,0)))-(IF(AND('Invoice Register'!$G25&lt;&gt;"",'Invoice Register'!$G25&gt;=O$7,'Invoice Register'!$G25&lt;=MIN(EOMONTH(O$7,0),'Invoice Register'!$B$5)),IF('Invoice Register'!$H25="",0,'Invoice Register'!$H25),0)+IF(AND('Invoice Register'!$I25&lt;&gt;"",'Invoice Register'!$I25&gt;=O$7,'Invoice Register'!$I25&lt;=MIN(EOMONTH(O$7,0),'Invoice Register'!$B$5)),IF('Invoice Register'!$J25="",0,'Invoice Register'!$J25),0))))</f>
        <v/>
      </c>
      <c r="P26" s="48">
        <f>IF(OR($D26="",$C26=""),"",MAX(0,O26*(1+P$6/1200*MAX(0,MIN(EOMONTH(P$7,0),'Invoice Register'!$B$5)-MAX($D26,P$7-1))/DAY(EOMONTH(P$7,0)))-(IF(AND('Invoice Register'!$G25&lt;&gt;"",'Invoice Register'!$G25&gt;=P$7,'Invoice Register'!$G25&lt;=MIN(EOMONTH(P$7,0),'Invoice Register'!$B$5)),IF('Invoice Register'!$H25="",0,'Invoice Register'!$H25),0)+IF(AND('Invoice Register'!$I25&lt;&gt;"",'Invoice Register'!$I25&gt;=P$7,'Invoice Register'!$I25&lt;=MIN(EOMONTH(P$7,0),'Invoice Register'!$B$5)),IF('Invoice Register'!$J25="",0,'Invoice Register'!$J25),0))))</f>
        <v/>
      </c>
      <c r="Q26" s="48">
        <f>IF(OR($D26="",$C26=""),"",MAX(0,P26*(1+Q$6/1200*MAX(0,MIN(EOMONTH(Q$7,0),'Invoice Register'!$B$5)-MAX($D26,Q$7-1))/DAY(EOMONTH(Q$7,0)))-(IF(AND('Invoice Register'!$G25&lt;&gt;"",'Invoice Register'!$G25&gt;=Q$7,'Invoice Register'!$G25&lt;=MIN(EOMONTH(Q$7,0),'Invoice Register'!$B$5)),IF('Invoice Register'!$H25="",0,'Invoice Register'!$H25),0)+IF(AND('Invoice Register'!$I25&lt;&gt;"",'Invoice Register'!$I25&gt;=Q$7,'Invoice Register'!$I25&lt;=MIN(EOMONTH(Q$7,0),'Invoice Register'!$B$5)),IF('Invoice Register'!$J25="",0,'Invoice Register'!$J25),0))))</f>
        <v/>
      </c>
      <c r="R26" s="48">
        <f>IF(OR($D26="",$C26=""),"",MAX(0,Q26*(1+R$6/1200*MAX(0,MIN(EOMONTH(R$7,0),'Invoice Register'!$B$5)-MAX($D26,R$7-1))/DAY(EOMONTH(R$7,0)))-(IF(AND('Invoice Register'!$G25&lt;&gt;"",'Invoice Register'!$G25&gt;=R$7,'Invoice Register'!$G25&lt;=MIN(EOMONTH(R$7,0),'Invoice Register'!$B$5)),IF('Invoice Register'!$H25="",0,'Invoice Register'!$H25),0)+IF(AND('Invoice Register'!$I25&lt;&gt;"",'Invoice Register'!$I25&gt;=R$7,'Invoice Register'!$I25&lt;=MIN(EOMONTH(R$7,0),'Invoice Register'!$B$5)),IF('Invoice Register'!$J25="",0,'Invoice Register'!$J25),0))))</f>
        <v/>
      </c>
      <c r="S26" s="48">
        <f>IF(OR($D26="",$C26=""),"",MAX(0,R26*(1+S$6/1200*MAX(0,MIN(EOMONTH(S$7,0),'Invoice Register'!$B$5)-MAX($D26,S$7-1))/DAY(EOMONTH(S$7,0)))-(IF(AND('Invoice Register'!$G25&lt;&gt;"",'Invoice Register'!$G25&gt;=S$7,'Invoice Register'!$G25&lt;=MIN(EOMONTH(S$7,0),'Invoice Register'!$B$5)),IF('Invoice Register'!$H25="",0,'Invoice Register'!$H25),0)+IF(AND('Invoice Register'!$I25&lt;&gt;"",'Invoice Register'!$I25&gt;=S$7,'Invoice Register'!$I25&lt;=MIN(EOMONTH(S$7,0),'Invoice Register'!$B$5)),IF('Invoice Register'!$J25="",0,'Invoice Register'!$J25),0))))</f>
        <v/>
      </c>
      <c r="T26" s="48">
        <f>IF(OR($D26="",$C26=""),"",MAX(0,S26*(1+T$6/1200*MAX(0,MIN(EOMONTH(T$7,0),'Invoice Register'!$B$5)-MAX($D26,T$7-1))/DAY(EOMONTH(T$7,0)))-(IF(AND('Invoice Register'!$G25&lt;&gt;"",'Invoice Register'!$G25&gt;=T$7,'Invoice Register'!$G25&lt;=MIN(EOMONTH(T$7,0),'Invoice Register'!$B$5)),IF('Invoice Register'!$H25="",0,'Invoice Register'!$H25),0)+IF(AND('Invoice Register'!$I25&lt;&gt;"",'Invoice Register'!$I25&gt;=T$7,'Invoice Register'!$I25&lt;=MIN(EOMONTH(T$7,0),'Invoice Register'!$B$5)),IF('Invoice Register'!$J25="",0,'Invoice Register'!$J25),0))))</f>
        <v/>
      </c>
      <c r="U26" s="48">
        <f>IF(OR($D26="",$C26=""),"",MAX(0,T26*(1+U$6/1200*MAX(0,MIN(EOMONTH(U$7,0),'Invoice Register'!$B$5)-MAX($D26,U$7-1))/DAY(EOMONTH(U$7,0)))-(IF(AND('Invoice Register'!$G25&lt;&gt;"",'Invoice Register'!$G25&gt;=U$7,'Invoice Register'!$G25&lt;=MIN(EOMONTH(U$7,0),'Invoice Register'!$B$5)),IF('Invoice Register'!$H25="",0,'Invoice Register'!$H25),0)+IF(AND('Invoice Register'!$I25&lt;&gt;"",'Invoice Register'!$I25&gt;=U$7,'Invoice Register'!$I25&lt;=MIN(EOMONTH(U$7,0),'Invoice Register'!$B$5)),IF('Invoice Register'!$J25="",0,'Invoice Register'!$J25),0))))</f>
        <v/>
      </c>
      <c r="V26" s="48">
        <f>IF(OR($D26="",$C26=""),"",MAX(0,U26*(1+V$6/1200*MAX(0,MIN(EOMONTH(V$7,0),'Invoice Register'!$B$5)-MAX($D26,V$7-1))/DAY(EOMONTH(V$7,0)))-(IF(AND('Invoice Register'!$G25&lt;&gt;"",'Invoice Register'!$G25&gt;=V$7,'Invoice Register'!$G25&lt;=MIN(EOMONTH(V$7,0),'Invoice Register'!$B$5)),IF('Invoice Register'!$H25="",0,'Invoice Register'!$H25),0)+IF(AND('Invoice Register'!$I25&lt;&gt;"",'Invoice Register'!$I25&gt;=V$7,'Invoice Register'!$I25&lt;=MIN(EOMONTH(V$7,0),'Invoice Register'!$B$5)),IF('Invoice Register'!$J25="",0,'Invoice Register'!$J25),0))))</f>
        <v/>
      </c>
      <c r="W26" s="48">
        <f>IF(OR($D26="",$C26=""),"",MAX(0,V26*(1+W$6/1200*MAX(0,MIN(EOMONTH(W$7,0),'Invoice Register'!$B$5)-MAX($D26,W$7-1))/DAY(EOMONTH(W$7,0)))-(IF(AND('Invoice Register'!$G25&lt;&gt;"",'Invoice Register'!$G25&gt;=W$7,'Invoice Register'!$G25&lt;=MIN(EOMONTH(W$7,0),'Invoice Register'!$B$5)),IF('Invoice Register'!$H25="",0,'Invoice Register'!$H25),0)+IF(AND('Invoice Register'!$I25&lt;&gt;"",'Invoice Register'!$I25&gt;=W$7,'Invoice Register'!$I25&lt;=MIN(EOMONTH(W$7,0),'Invoice Register'!$B$5)),IF('Invoice Register'!$J25="",0,'Invoice Register'!$J25),0))))</f>
        <v/>
      </c>
      <c r="X26" s="48">
        <f>IF(OR($D26="",$C26=""),"",MAX(0,W26*(1+X$6/1200*MAX(0,MIN(EOMONTH(X$7,0),'Invoice Register'!$B$5)-MAX($D26,X$7-1))/DAY(EOMONTH(X$7,0)))-(IF(AND('Invoice Register'!$G25&lt;&gt;"",'Invoice Register'!$G25&gt;=X$7,'Invoice Register'!$G25&lt;=MIN(EOMONTH(X$7,0),'Invoice Register'!$B$5)),IF('Invoice Register'!$H25="",0,'Invoice Register'!$H25),0)+IF(AND('Invoice Register'!$I25&lt;&gt;"",'Invoice Register'!$I25&gt;=X$7,'Invoice Register'!$I25&lt;=MIN(EOMONTH(X$7,0),'Invoice Register'!$B$5)),IF('Invoice Register'!$J25="",0,'Invoice Register'!$J25),0))))</f>
        <v/>
      </c>
      <c r="Y26" s="48">
        <f>IF(OR($D26="",$C26=""),"",MAX(0,X26*(1+Y$6/1200*MAX(0,MIN(EOMONTH(Y$7,0),'Invoice Register'!$B$5)-MAX($D26,Y$7-1))/DAY(EOMONTH(Y$7,0)))-(IF(AND('Invoice Register'!$G25&lt;&gt;"",'Invoice Register'!$G25&gt;=Y$7,'Invoice Register'!$G25&lt;=MIN(EOMONTH(Y$7,0),'Invoice Register'!$B$5)),IF('Invoice Register'!$H25="",0,'Invoice Register'!$H25),0)+IF(AND('Invoice Register'!$I25&lt;&gt;"",'Invoice Register'!$I25&gt;=Y$7,'Invoice Register'!$I25&lt;=MIN(EOMONTH(Y$7,0),'Invoice Register'!$B$5)),IF('Invoice Register'!$J25="",0,'Invoice Register'!$J25),0))))</f>
        <v/>
      </c>
      <c r="Z26" s="48">
        <f>IF(OR($D26="",$C26=""),"",MAX(0,Y26*(1+Z$6/1200*MAX(0,MIN(EOMONTH(Z$7,0),'Invoice Register'!$B$5)-MAX($D26,Z$7-1))/DAY(EOMONTH(Z$7,0)))-(IF(AND('Invoice Register'!$G25&lt;&gt;"",'Invoice Register'!$G25&gt;=Z$7,'Invoice Register'!$G25&lt;=MIN(EOMONTH(Z$7,0),'Invoice Register'!$B$5)),IF('Invoice Register'!$H25="",0,'Invoice Register'!$H25),0)+IF(AND('Invoice Register'!$I25&lt;&gt;"",'Invoice Register'!$I25&gt;=Z$7,'Invoice Register'!$I25&lt;=MIN(EOMONTH(Z$7,0),'Invoice Register'!$B$5)),IF('Invoice Register'!$J25="",0,'Invoice Register'!$J25),0))))</f>
        <v/>
      </c>
      <c r="AA26" s="48">
        <f>IF(OR($D26="",$C26=""),"",MAX(0,Z26*(1+AA$6/1200*MAX(0,MIN(EOMONTH(AA$7,0),'Invoice Register'!$B$5)-MAX($D26,AA$7-1))/DAY(EOMONTH(AA$7,0)))-(IF(AND('Invoice Register'!$G25&lt;&gt;"",'Invoice Register'!$G25&gt;=AA$7,'Invoice Register'!$G25&lt;=MIN(EOMONTH(AA$7,0),'Invoice Register'!$B$5)),IF('Invoice Register'!$H25="",0,'Invoice Register'!$H25),0)+IF(AND('Invoice Register'!$I25&lt;&gt;"",'Invoice Register'!$I25&gt;=AA$7,'Invoice Register'!$I25&lt;=MIN(EOMONTH(AA$7,0),'Invoice Register'!$B$5)),IF('Invoice Register'!$J25="",0,'Invoice Register'!$J25),0))))</f>
        <v/>
      </c>
      <c r="AB26" s="48">
        <f>IF(OR($D26="",$C26=""),"",MAX(0,AA26*(1+AB$6/1200*MAX(0,MIN(EOMONTH(AB$7,0),'Invoice Register'!$B$5)-MAX($D26,AB$7-1))/DAY(EOMONTH(AB$7,0)))-(IF(AND('Invoice Register'!$G25&lt;&gt;"",'Invoice Register'!$G25&gt;=AB$7,'Invoice Register'!$G25&lt;=MIN(EOMONTH(AB$7,0),'Invoice Register'!$B$5)),IF('Invoice Register'!$H25="",0,'Invoice Register'!$H25),0)+IF(AND('Invoice Register'!$I25&lt;&gt;"",'Invoice Register'!$I25&gt;=AB$7,'Invoice Register'!$I25&lt;=MIN(EOMONTH(AB$7,0),'Invoice Register'!$B$5)),IF('Invoice Register'!$J25="",0,'Invoice Register'!$J25),0))))</f>
        <v/>
      </c>
      <c r="AC26" s="49">
        <f>IF(OR($D26="",$C26=""),"",ROUND(AB26+(IF(AND('Invoice Register'!$G25&lt;&gt;"",'Invoice Register'!$G25&lt;='Invoice Register'!$B$5),IF('Invoice Register'!$H25="",0,'Invoice Register'!$H25),0)+IF(AND('Invoice Register'!$I25&lt;&gt;"",'Invoice Register'!$I25&lt;='Invoice Register'!$B$5),IF('Invoice Register'!$J25="",0,'Invoice Register'!$J25),0))-$C26,2))</f>
        <v/>
      </c>
    </row>
    <row r="27" ht="15" customHeight="1" s="29">
      <c r="A27" s="46">
        <f>'Invoice Register'!A26</f>
        <v/>
      </c>
      <c r="B27" s="46">
        <f>'Invoice Register'!B26</f>
        <v/>
      </c>
      <c r="C27" s="46">
        <f>'Invoice Register'!E26</f>
        <v/>
      </c>
      <c r="D27" s="47">
        <f>'Invoice Register'!K26</f>
        <v/>
      </c>
      <c r="E27" s="48">
        <f>IF(OR($D27="",$C27=""),"",MAX(0,$C27*(1+E$6/1200*MAX(0,MIN(EOMONTH(E$7,0),'Invoice Register'!$B$5)-MAX($D27,E$7-1))/DAY(EOMONTH(E$7,0)))-(IF(AND('Invoice Register'!$G26&lt;&gt;"",'Invoice Register'!$G26&gt;=E$7,'Invoice Register'!$G26&lt;=MIN(EOMONTH(E$7,0),'Invoice Register'!$B$5)),IF('Invoice Register'!$H26="",0,'Invoice Register'!$H26),0)+IF(AND('Invoice Register'!$I26&lt;&gt;"",'Invoice Register'!$I26&gt;=E$7,'Invoice Register'!$I26&lt;=MIN(EOMONTH(E$7,0),'Invoice Register'!$B$5)),IF('Invoice Register'!$J26="",0,'Invoice Register'!$J26),0))))</f>
        <v/>
      </c>
      <c r="F27" s="48">
        <f>IF(OR($D27="",$C27=""),"",MAX(0,E27*(1+F$6/1200*MAX(0,MIN(EOMONTH(F$7,0),'Invoice Register'!$B$5)-MAX($D27,F$7-1))/DAY(EOMONTH(F$7,0)))-(IF(AND('Invoice Register'!$G26&lt;&gt;"",'Invoice Register'!$G26&gt;=F$7,'Invoice Register'!$G26&lt;=MIN(EOMONTH(F$7,0),'Invoice Register'!$B$5)),IF('Invoice Register'!$H26="",0,'Invoice Register'!$H26),0)+IF(AND('Invoice Register'!$I26&lt;&gt;"",'Invoice Register'!$I26&gt;=F$7,'Invoice Register'!$I26&lt;=MIN(EOMONTH(F$7,0),'Invoice Register'!$B$5)),IF('Invoice Register'!$J26="",0,'Invoice Register'!$J26),0))))</f>
        <v/>
      </c>
      <c r="G27" s="48">
        <f>IF(OR($D27="",$C27=""),"",MAX(0,F27*(1+G$6/1200*MAX(0,MIN(EOMONTH(G$7,0),'Invoice Register'!$B$5)-MAX($D27,G$7-1))/DAY(EOMONTH(G$7,0)))-(IF(AND('Invoice Register'!$G26&lt;&gt;"",'Invoice Register'!$G26&gt;=G$7,'Invoice Register'!$G26&lt;=MIN(EOMONTH(G$7,0),'Invoice Register'!$B$5)),IF('Invoice Register'!$H26="",0,'Invoice Register'!$H26),0)+IF(AND('Invoice Register'!$I26&lt;&gt;"",'Invoice Register'!$I26&gt;=G$7,'Invoice Register'!$I26&lt;=MIN(EOMONTH(G$7,0),'Invoice Register'!$B$5)),IF('Invoice Register'!$J26="",0,'Invoice Register'!$J26),0))))</f>
        <v/>
      </c>
      <c r="H27" s="48">
        <f>IF(OR($D27="",$C27=""),"",MAX(0,G27*(1+H$6/1200*MAX(0,MIN(EOMONTH(H$7,0),'Invoice Register'!$B$5)-MAX($D27,H$7-1))/DAY(EOMONTH(H$7,0)))-(IF(AND('Invoice Register'!$G26&lt;&gt;"",'Invoice Register'!$G26&gt;=H$7,'Invoice Register'!$G26&lt;=MIN(EOMONTH(H$7,0),'Invoice Register'!$B$5)),IF('Invoice Register'!$H26="",0,'Invoice Register'!$H26),0)+IF(AND('Invoice Register'!$I26&lt;&gt;"",'Invoice Register'!$I26&gt;=H$7,'Invoice Register'!$I26&lt;=MIN(EOMONTH(H$7,0),'Invoice Register'!$B$5)),IF('Invoice Register'!$J26="",0,'Invoice Register'!$J26),0))))</f>
        <v/>
      </c>
      <c r="I27" s="48">
        <f>IF(OR($D27="",$C27=""),"",MAX(0,H27*(1+I$6/1200*MAX(0,MIN(EOMONTH(I$7,0),'Invoice Register'!$B$5)-MAX($D27,I$7-1))/DAY(EOMONTH(I$7,0)))-(IF(AND('Invoice Register'!$G26&lt;&gt;"",'Invoice Register'!$G26&gt;=I$7,'Invoice Register'!$G26&lt;=MIN(EOMONTH(I$7,0),'Invoice Register'!$B$5)),IF('Invoice Register'!$H26="",0,'Invoice Register'!$H26),0)+IF(AND('Invoice Register'!$I26&lt;&gt;"",'Invoice Register'!$I26&gt;=I$7,'Invoice Register'!$I26&lt;=MIN(EOMONTH(I$7,0),'Invoice Register'!$B$5)),IF('Invoice Register'!$J26="",0,'Invoice Register'!$J26),0))))</f>
        <v/>
      </c>
      <c r="J27" s="48">
        <f>IF(OR($D27="",$C27=""),"",MAX(0,I27*(1+J$6/1200*MAX(0,MIN(EOMONTH(J$7,0),'Invoice Register'!$B$5)-MAX($D27,J$7-1))/DAY(EOMONTH(J$7,0)))-(IF(AND('Invoice Register'!$G26&lt;&gt;"",'Invoice Register'!$G26&gt;=J$7,'Invoice Register'!$G26&lt;=MIN(EOMONTH(J$7,0),'Invoice Register'!$B$5)),IF('Invoice Register'!$H26="",0,'Invoice Register'!$H26),0)+IF(AND('Invoice Register'!$I26&lt;&gt;"",'Invoice Register'!$I26&gt;=J$7,'Invoice Register'!$I26&lt;=MIN(EOMONTH(J$7,0),'Invoice Register'!$B$5)),IF('Invoice Register'!$J26="",0,'Invoice Register'!$J26),0))))</f>
        <v/>
      </c>
      <c r="K27" s="48">
        <f>IF(OR($D27="",$C27=""),"",MAX(0,J27*(1+K$6/1200*MAX(0,MIN(EOMONTH(K$7,0),'Invoice Register'!$B$5)-MAX($D27,K$7-1))/DAY(EOMONTH(K$7,0)))-(IF(AND('Invoice Register'!$G26&lt;&gt;"",'Invoice Register'!$G26&gt;=K$7,'Invoice Register'!$G26&lt;=MIN(EOMONTH(K$7,0),'Invoice Register'!$B$5)),IF('Invoice Register'!$H26="",0,'Invoice Register'!$H26),0)+IF(AND('Invoice Register'!$I26&lt;&gt;"",'Invoice Register'!$I26&gt;=K$7,'Invoice Register'!$I26&lt;=MIN(EOMONTH(K$7,0),'Invoice Register'!$B$5)),IF('Invoice Register'!$J26="",0,'Invoice Register'!$J26),0))))</f>
        <v/>
      </c>
      <c r="L27" s="48">
        <f>IF(OR($D27="",$C27=""),"",MAX(0,K27*(1+L$6/1200*MAX(0,MIN(EOMONTH(L$7,0),'Invoice Register'!$B$5)-MAX($D27,L$7-1))/DAY(EOMONTH(L$7,0)))-(IF(AND('Invoice Register'!$G26&lt;&gt;"",'Invoice Register'!$G26&gt;=L$7,'Invoice Register'!$G26&lt;=MIN(EOMONTH(L$7,0),'Invoice Register'!$B$5)),IF('Invoice Register'!$H26="",0,'Invoice Register'!$H26),0)+IF(AND('Invoice Register'!$I26&lt;&gt;"",'Invoice Register'!$I26&gt;=L$7,'Invoice Register'!$I26&lt;=MIN(EOMONTH(L$7,0),'Invoice Register'!$B$5)),IF('Invoice Register'!$J26="",0,'Invoice Register'!$J26),0))))</f>
        <v/>
      </c>
      <c r="M27" s="48">
        <f>IF(OR($D27="",$C27=""),"",MAX(0,L27*(1+M$6/1200*MAX(0,MIN(EOMONTH(M$7,0),'Invoice Register'!$B$5)-MAX($D27,M$7-1))/DAY(EOMONTH(M$7,0)))-(IF(AND('Invoice Register'!$G26&lt;&gt;"",'Invoice Register'!$G26&gt;=M$7,'Invoice Register'!$G26&lt;=MIN(EOMONTH(M$7,0),'Invoice Register'!$B$5)),IF('Invoice Register'!$H26="",0,'Invoice Register'!$H26),0)+IF(AND('Invoice Register'!$I26&lt;&gt;"",'Invoice Register'!$I26&gt;=M$7,'Invoice Register'!$I26&lt;=MIN(EOMONTH(M$7,0),'Invoice Register'!$B$5)),IF('Invoice Register'!$J26="",0,'Invoice Register'!$J26),0))))</f>
        <v/>
      </c>
      <c r="N27" s="48">
        <f>IF(OR($D27="",$C27=""),"",MAX(0,M27*(1+N$6/1200*MAX(0,MIN(EOMONTH(N$7,0),'Invoice Register'!$B$5)-MAX($D27,N$7-1))/DAY(EOMONTH(N$7,0)))-(IF(AND('Invoice Register'!$G26&lt;&gt;"",'Invoice Register'!$G26&gt;=N$7,'Invoice Register'!$G26&lt;=MIN(EOMONTH(N$7,0),'Invoice Register'!$B$5)),IF('Invoice Register'!$H26="",0,'Invoice Register'!$H26),0)+IF(AND('Invoice Register'!$I26&lt;&gt;"",'Invoice Register'!$I26&gt;=N$7,'Invoice Register'!$I26&lt;=MIN(EOMONTH(N$7,0),'Invoice Register'!$B$5)),IF('Invoice Register'!$J26="",0,'Invoice Register'!$J26),0))))</f>
        <v/>
      </c>
      <c r="O27" s="48">
        <f>IF(OR($D27="",$C27=""),"",MAX(0,N27*(1+O$6/1200*MAX(0,MIN(EOMONTH(O$7,0),'Invoice Register'!$B$5)-MAX($D27,O$7-1))/DAY(EOMONTH(O$7,0)))-(IF(AND('Invoice Register'!$G26&lt;&gt;"",'Invoice Register'!$G26&gt;=O$7,'Invoice Register'!$G26&lt;=MIN(EOMONTH(O$7,0),'Invoice Register'!$B$5)),IF('Invoice Register'!$H26="",0,'Invoice Register'!$H26),0)+IF(AND('Invoice Register'!$I26&lt;&gt;"",'Invoice Register'!$I26&gt;=O$7,'Invoice Register'!$I26&lt;=MIN(EOMONTH(O$7,0),'Invoice Register'!$B$5)),IF('Invoice Register'!$J26="",0,'Invoice Register'!$J26),0))))</f>
        <v/>
      </c>
      <c r="P27" s="48">
        <f>IF(OR($D27="",$C27=""),"",MAX(0,O27*(1+P$6/1200*MAX(0,MIN(EOMONTH(P$7,0),'Invoice Register'!$B$5)-MAX($D27,P$7-1))/DAY(EOMONTH(P$7,0)))-(IF(AND('Invoice Register'!$G26&lt;&gt;"",'Invoice Register'!$G26&gt;=P$7,'Invoice Register'!$G26&lt;=MIN(EOMONTH(P$7,0),'Invoice Register'!$B$5)),IF('Invoice Register'!$H26="",0,'Invoice Register'!$H26),0)+IF(AND('Invoice Register'!$I26&lt;&gt;"",'Invoice Register'!$I26&gt;=P$7,'Invoice Register'!$I26&lt;=MIN(EOMONTH(P$7,0),'Invoice Register'!$B$5)),IF('Invoice Register'!$J26="",0,'Invoice Register'!$J26),0))))</f>
        <v/>
      </c>
      <c r="Q27" s="48">
        <f>IF(OR($D27="",$C27=""),"",MAX(0,P27*(1+Q$6/1200*MAX(0,MIN(EOMONTH(Q$7,0),'Invoice Register'!$B$5)-MAX($D27,Q$7-1))/DAY(EOMONTH(Q$7,0)))-(IF(AND('Invoice Register'!$G26&lt;&gt;"",'Invoice Register'!$G26&gt;=Q$7,'Invoice Register'!$G26&lt;=MIN(EOMONTH(Q$7,0),'Invoice Register'!$B$5)),IF('Invoice Register'!$H26="",0,'Invoice Register'!$H26),0)+IF(AND('Invoice Register'!$I26&lt;&gt;"",'Invoice Register'!$I26&gt;=Q$7,'Invoice Register'!$I26&lt;=MIN(EOMONTH(Q$7,0),'Invoice Register'!$B$5)),IF('Invoice Register'!$J26="",0,'Invoice Register'!$J26),0))))</f>
        <v/>
      </c>
      <c r="R27" s="48">
        <f>IF(OR($D27="",$C27=""),"",MAX(0,Q27*(1+R$6/1200*MAX(0,MIN(EOMONTH(R$7,0),'Invoice Register'!$B$5)-MAX($D27,R$7-1))/DAY(EOMONTH(R$7,0)))-(IF(AND('Invoice Register'!$G26&lt;&gt;"",'Invoice Register'!$G26&gt;=R$7,'Invoice Register'!$G26&lt;=MIN(EOMONTH(R$7,0),'Invoice Register'!$B$5)),IF('Invoice Register'!$H26="",0,'Invoice Register'!$H26),0)+IF(AND('Invoice Register'!$I26&lt;&gt;"",'Invoice Register'!$I26&gt;=R$7,'Invoice Register'!$I26&lt;=MIN(EOMONTH(R$7,0),'Invoice Register'!$B$5)),IF('Invoice Register'!$J26="",0,'Invoice Register'!$J26),0))))</f>
        <v/>
      </c>
      <c r="S27" s="48">
        <f>IF(OR($D27="",$C27=""),"",MAX(0,R27*(1+S$6/1200*MAX(0,MIN(EOMONTH(S$7,0),'Invoice Register'!$B$5)-MAX($D27,S$7-1))/DAY(EOMONTH(S$7,0)))-(IF(AND('Invoice Register'!$G26&lt;&gt;"",'Invoice Register'!$G26&gt;=S$7,'Invoice Register'!$G26&lt;=MIN(EOMONTH(S$7,0),'Invoice Register'!$B$5)),IF('Invoice Register'!$H26="",0,'Invoice Register'!$H26),0)+IF(AND('Invoice Register'!$I26&lt;&gt;"",'Invoice Register'!$I26&gt;=S$7,'Invoice Register'!$I26&lt;=MIN(EOMONTH(S$7,0),'Invoice Register'!$B$5)),IF('Invoice Register'!$J26="",0,'Invoice Register'!$J26),0))))</f>
        <v/>
      </c>
      <c r="T27" s="48">
        <f>IF(OR($D27="",$C27=""),"",MAX(0,S27*(1+T$6/1200*MAX(0,MIN(EOMONTH(T$7,0),'Invoice Register'!$B$5)-MAX($D27,T$7-1))/DAY(EOMONTH(T$7,0)))-(IF(AND('Invoice Register'!$G26&lt;&gt;"",'Invoice Register'!$G26&gt;=T$7,'Invoice Register'!$G26&lt;=MIN(EOMONTH(T$7,0),'Invoice Register'!$B$5)),IF('Invoice Register'!$H26="",0,'Invoice Register'!$H26),0)+IF(AND('Invoice Register'!$I26&lt;&gt;"",'Invoice Register'!$I26&gt;=T$7,'Invoice Register'!$I26&lt;=MIN(EOMONTH(T$7,0),'Invoice Register'!$B$5)),IF('Invoice Register'!$J26="",0,'Invoice Register'!$J26),0))))</f>
        <v/>
      </c>
      <c r="U27" s="48">
        <f>IF(OR($D27="",$C27=""),"",MAX(0,T27*(1+U$6/1200*MAX(0,MIN(EOMONTH(U$7,0),'Invoice Register'!$B$5)-MAX($D27,U$7-1))/DAY(EOMONTH(U$7,0)))-(IF(AND('Invoice Register'!$G26&lt;&gt;"",'Invoice Register'!$G26&gt;=U$7,'Invoice Register'!$G26&lt;=MIN(EOMONTH(U$7,0),'Invoice Register'!$B$5)),IF('Invoice Register'!$H26="",0,'Invoice Register'!$H26),0)+IF(AND('Invoice Register'!$I26&lt;&gt;"",'Invoice Register'!$I26&gt;=U$7,'Invoice Register'!$I26&lt;=MIN(EOMONTH(U$7,0),'Invoice Register'!$B$5)),IF('Invoice Register'!$J26="",0,'Invoice Register'!$J26),0))))</f>
        <v/>
      </c>
      <c r="V27" s="48">
        <f>IF(OR($D27="",$C27=""),"",MAX(0,U27*(1+V$6/1200*MAX(0,MIN(EOMONTH(V$7,0),'Invoice Register'!$B$5)-MAX($D27,V$7-1))/DAY(EOMONTH(V$7,0)))-(IF(AND('Invoice Register'!$G26&lt;&gt;"",'Invoice Register'!$G26&gt;=V$7,'Invoice Register'!$G26&lt;=MIN(EOMONTH(V$7,0),'Invoice Register'!$B$5)),IF('Invoice Register'!$H26="",0,'Invoice Register'!$H26),0)+IF(AND('Invoice Register'!$I26&lt;&gt;"",'Invoice Register'!$I26&gt;=V$7,'Invoice Register'!$I26&lt;=MIN(EOMONTH(V$7,0),'Invoice Register'!$B$5)),IF('Invoice Register'!$J26="",0,'Invoice Register'!$J26),0))))</f>
        <v/>
      </c>
      <c r="W27" s="48">
        <f>IF(OR($D27="",$C27=""),"",MAX(0,V27*(1+W$6/1200*MAX(0,MIN(EOMONTH(W$7,0),'Invoice Register'!$B$5)-MAX($D27,W$7-1))/DAY(EOMONTH(W$7,0)))-(IF(AND('Invoice Register'!$G26&lt;&gt;"",'Invoice Register'!$G26&gt;=W$7,'Invoice Register'!$G26&lt;=MIN(EOMONTH(W$7,0),'Invoice Register'!$B$5)),IF('Invoice Register'!$H26="",0,'Invoice Register'!$H26),0)+IF(AND('Invoice Register'!$I26&lt;&gt;"",'Invoice Register'!$I26&gt;=W$7,'Invoice Register'!$I26&lt;=MIN(EOMONTH(W$7,0),'Invoice Register'!$B$5)),IF('Invoice Register'!$J26="",0,'Invoice Register'!$J26),0))))</f>
        <v/>
      </c>
      <c r="X27" s="48">
        <f>IF(OR($D27="",$C27=""),"",MAX(0,W27*(1+X$6/1200*MAX(0,MIN(EOMONTH(X$7,0),'Invoice Register'!$B$5)-MAX($D27,X$7-1))/DAY(EOMONTH(X$7,0)))-(IF(AND('Invoice Register'!$G26&lt;&gt;"",'Invoice Register'!$G26&gt;=X$7,'Invoice Register'!$G26&lt;=MIN(EOMONTH(X$7,0),'Invoice Register'!$B$5)),IF('Invoice Register'!$H26="",0,'Invoice Register'!$H26),0)+IF(AND('Invoice Register'!$I26&lt;&gt;"",'Invoice Register'!$I26&gt;=X$7,'Invoice Register'!$I26&lt;=MIN(EOMONTH(X$7,0),'Invoice Register'!$B$5)),IF('Invoice Register'!$J26="",0,'Invoice Register'!$J26),0))))</f>
        <v/>
      </c>
      <c r="Y27" s="48">
        <f>IF(OR($D27="",$C27=""),"",MAX(0,X27*(1+Y$6/1200*MAX(0,MIN(EOMONTH(Y$7,0),'Invoice Register'!$B$5)-MAX($D27,Y$7-1))/DAY(EOMONTH(Y$7,0)))-(IF(AND('Invoice Register'!$G26&lt;&gt;"",'Invoice Register'!$G26&gt;=Y$7,'Invoice Register'!$G26&lt;=MIN(EOMONTH(Y$7,0),'Invoice Register'!$B$5)),IF('Invoice Register'!$H26="",0,'Invoice Register'!$H26),0)+IF(AND('Invoice Register'!$I26&lt;&gt;"",'Invoice Register'!$I26&gt;=Y$7,'Invoice Register'!$I26&lt;=MIN(EOMONTH(Y$7,0),'Invoice Register'!$B$5)),IF('Invoice Register'!$J26="",0,'Invoice Register'!$J26),0))))</f>
        <v/>
      </c>
      <c r="Z27" s="48">
        <f>IF(OR($D27="",$C27=""),"",MAX(0,Y27*(1+Z$6/1200*MAX(0,MIN(EOMONTH(Z$7,0),'Invoice Register'!$B$5)-MAX($D27,Z$7-1))/DAY(EOMONTH(Z$7,0)))-(IF(AND('Invoice Register'!$G26&lt;&gt;"",'Invoice Register'!$G26&gt;=Z$7,'Invoice Register'!$G26&lt;=MIN(EOMONTH(Z$7,0),'Invoice Register'!$B$5)),IF('Invoice Register'!$H26="",0,'Invoice Register'!$H26),0)+IF(AND('Invoice Register'!$I26&lt;&gt;"",'Invoice Register'!$I26&gt;=Z$7,'Invoice Register'!$I26&lt;=MIN(EOMONTH(Z$7,0),'Invoice Register'!$B$5)),IF('Invoice Register'!$J26="",0,'Invoice Register'!$J26),0))))</f>
        <v/>
      </c>
      <c r="AA27" s="48">
        <f>IF(OR($D27="",$C27=""),"",MAX(0,Z27*(1+AA$6/1200*MAX(0,MIN(EOMONTH(AA$7,0),'Invoice Register'!$B$5)-MAX($D27,AA$7-1))/DAY(EOMONTH(AA$7,0)))-(IF(AND('Invoice Register'!$G26&lt;&gt;"",'Invoice Register'!$G26&gt;=AA$7,'Invoice Register'!$G26&lt;=MIN(EOMONTH(AA$7,0),'Invoice Register'!$B$5)),IF('Invoice Register'!$H26="",0,'Invoice Register'!$H26),0)+IF(AND('Invoice Register'!$I26&lt;&gt;"",'Invoice Register'!$I26&gt;=AA$7,'Invoice Register'!$I26&lt;=MIN(EOMONTH(AA$7,0),'Invoice Register'!$B$5)),IF('Invoice Register'!$J26="",0,'Invoice Register'!$J26),0))))</f>
        <v/>
      </c>
      <c r="AB27" s="48">
        <f>IF(OR($D27="",$C27=""),"",MAX(0,AA27*(1+AB$6/1200*MAX(0,MIN(EOMONTH(AB$7,0),'Invoice Register'!$B$5)-MAX($D27,AB$7-1))/DAY(EOMONTH(AB$7,0)))-(IF(AND('Invoice Register'!$G26&lt;&gt;"",'Invoice Register'!$G26&gt;=AB$7,'Invoice Register'!$G26&lt;=MIN(EOMONTH(AB$7,0),'Invoice Register'!$B$5)),IF('Invoice Register'!$H26="",0,'Invoice Register'!$H26),0)+IF(AND('Invoice Register'!$I26&lt;&gt;"",'Invoice Register'!$I26&gt;=AB$7,'Invoice Register'!$I26&lt;=MIN(EOMONTH(AB$7,0),'Invoice Register'!$B$5)),IF('Invoice Register'!$J26="",0,'Invoice Register'!$J26),0))))</f>
        <v/>
      </c>
      <c r="AC27" s="49">
        <f>IF(OR($D27="",$C27=""),"",ROUND(AB27+(IF(AND('Invoice Register'!$G26&lt;&gt;"",'Invoice Register'!$G26&lt;='Invoice Register'!$B$5),IF('Invoice Register'!$H26="",0,'Invoice Register'!$H26),0)+IF(AND('Invoice Register'!$I26&lt;&gt;"",'Invoice Register'!$I26&lt;='Invoice Register'!$B$5),IF('Invoice Register'!$J26="",0,'Invoice Register'!$J26),0))-$C27,2))</f>
        <v/>
      </c>
    </row>
    <row r="28" ht="15" customHeight="1" s="29">
      <c r="A28" s="46">
        <f>'Invoice Register'!A27</f>
        <v/>
      </c>
      <c r="B28" s="46">
        <f>'Invoice Register'!B27</f>
        <v/>
      </c>
      <c r="C28" s="46">
        <f>'Invoice Register'!E27</f>
        <v/>
      </c>
      <c r="D28" s="47">
        <f>'Invoice Register'!K27</f>
        <v/>
      </c>
      <c r="E28" s="48">
        <f>IF(OR($D28="",$C28=""),"",MAX(0,$C28*(1+E$6/1200*MAX(0,MIN(EOMONTH(E$7,0),'Invoice Register'!$B$5)-MAX($D28,E$7-1))/DAY(EOMONTH(E$7,0)))-(IF(AND('Invoice Register'!$G27&lt;&gt;"",'Invoice Register'!$G27&gt;=E$7,'Invoice Register'!$G27&lt;=MIN(EOMONTH(E$7,0),'Invoice Register'!$B$5)),IF('Invoice Register'!$H27="",0,'Invoice Register'!$H27),0)+IF(AND('Invoice Register'!$I27&lt;&gt;"",'Invoice Register'!$I27&gt;=E$7,'Invoice Register'!$I27&lt;=MIN(EOMONTH(E$7,0),'Invoice Register'!$B$5)),IF('Invoice Register'!$J27="",0,'Invoice Register'!$J27),0))))</f>
        <v/>
      </c>
      <c r="F28" s="48">
        <f>IF(OR($D28="",$C28=""),"",MAX(0,E28*(1+F$6/1200*MAX(0,MIN(EOMONTH(F$7,0),'Invoice Register'!$B$5)-MAX($D28,F$7-1))/DAY(EOMONTH(F$7,0)))-(IF(AND('Invoice Register'!$G27&lt;&gt;"",'Invoice Register'!$G27&gt;=F$7,'Invoice Register'!$G27&lt;=MIN(EOMONTH(F$7,0),'Invoice Register'!$B$5)),IF('Invoice Register'!$H27="",0,'Invoice Register'!$H27),0)+IF(AND('Invoice Register'!$I27&lt;&gt;"",'Invoice Register'!$I27&gt;=F$7,'Invoice Register'!$I27&lt;=MIN(EOMONTH(F$7,0),'Invoice Register'!$B$5)),IF('Invoice Register'!$J27="",0,'Invoice Register'!$J27),0))))</f>
        <v/>
      </c>
      <c r="G28" s="48">
        <f>IF(OR($D28="",$C28=""),"",MAX(0,F28*(1+G$6/1200*MAX(0,MIN(EOMONTH(G$7,0),'Invoice Register'!$B$5)-MAX($D28,G$7-1))/DAY(EOMONTH(G$7,0)))-(IF(AND('Invoice Register'!$G27&lt;&gt;"",'Invoice Register'!$G27&gt;=G$7,'Invoice Register'!$G27&lt;=MIN(EOMONTH(G$7,0),'Invoice Register'!$B$5)),IF('Invoice Register'!$H27="",0,'Invoice Register'!$H27),0)+IF(AND('Invoice Register'!$I27&lt;&gt;"",'Invoice Register'!$I27&gt;=G$7,'Invoice Register'!$I27&lt;=MIN(EOMONTH(G$7,0),'Invoice Register'!$B$5)),IF('Invoice Register'!$J27="",0,'Invoice Register'!$J27),0))))</f>
        <v/>
      </c>
      <c r="H28" s="48">
        <f>IF(OR($D28="",$C28=""),"",MAX(0,G28*(1+H$6/1200*MAX(0,MIN(EOMONTH(H$7,0),'Invoice Register'!$B$5)-MAX($D28,H$7-1))/DAY(EOMONTH(H$7,0)))-(IF(AND('Invoice Register'!$G27&lt;&gt;"",'Invoice Register'!$G27&gt;=H$7,'Invoice Register'!$G27&lt;=MIN(EOMONTH(H$7,0),'Invoice Register'!$B$5)),IF('Invoice Register'!$H27="",0,'Invoice Register'!$H27),0)+IF(AND('Invoice Register'!$I27&lt;&gt;"",'Invoice Register'!$I27&gt;=H$7,'Invoice Register'!$I27&lt;=MIN(EOMONTH(H$7,0),'Invoice Register'!$B$5)),IF('Invoice Register'!$J27="",0,'Invoice Register'!$J27),0))))</f>
        <v/>
      </c>
      <c r="I28" s="48">
        <f>IF(OR($D28="",$C28=""),"",MAX(0,H28*(1+I$6/1200*MAX(0,MIN(EOMONTH(I$7,0),'Invoice Register'!$B$5)-MAX($D28,I$7-1))/DAY(EOMONTH(I$7,0)))-(IF(AND('Invoice Register'!$G27&lt;&gt;"",'Invoice Register'!$G27&gt;=I$7,'Invoice Register'!$G27&lt;=MIN(EOMONTH(I$7,0),'Invoice Register'!$B$5)),IF('Invoice Register'!$H27="",0,'Invoice Register'!$H27),0)+IF(AND('Invoice Register'!$I27&lt;&gt;"",'Invoice Register'!$I27&gt;=I$7,'Invoice Register'!$I27&lt;=MIN(EOMONTH(I$7,0),'Invoice Register'!$B$5)),IF('Invoice Register'!$J27="",0,'Invoice Register'!$J27),0))))</f>
        <v/>
      </c>
      <c r="J28" s="48">
        <f>IF(OR($D28="",$C28=""),"",MAX(0,I28*(1+J$6/1200*MAX(0,MIN(EOMONTH(J$7,0),'Invoice Register'!$B$5)-MAX($D28,J$7-1))/DAY(EOMONTH(J$7,0)))-(IF(AND('Invoice Register'!$G27&lt;&gt;"",'Invoice Register'!$G27&gt;=J$7,'Invoice Register'!$G27&lt;=MIN(EOMONTH(J$7,0),'Invoice Register'!$B$5)),IF('Invoice Register'!$H27="",0,'Invoice Register'!$H27),0)+IF(AND('Invoice Register'!$I27&lt;&gt;"",'Invoice Register'!$I27&gt;=J$7,'Invoice Register'!$I27&lt;=MIN(EOMONTH(J$7,0),'Invoice Register'!$B$5)),IF('Invoice Register'!$J27="",0,'Invoice Register'!$J27),0))))</f>
        <v/>
      </c>
      <c r="K28" s="48">
        <f>IF(OR($D28="",$C28=""),"",MAX(0,J28*(1+K$6/1200*MAX(0,MIN(EOMONTH(K$7,0),'Invoice Register'!$B$5)-MAX($D28,K$7-1))/DAY(EOMONTH(K$7,0)))-(IF(AND('Invoice Register'!$G27&lt;&gt;"",'Invoice Register'!$G27&gt;=K$7,'Invoice Register'!$G27&lt;=MIN(EOMONTH(K$7,0),'Invoice Register'!$B$5)),IF('Invoice Register'!$H27="",0,'Invoice Register'!$H27),0)+IF(AND('Invoice Register'!$I27&lt;&gt;"",'Invoice Register'!$I27&gt;=K$7,'Invoice Register'!$I27&lt;=MIN(EOMONTH(K$7,0),'Invoice Register'!$B$5)),IF('Invoice Register'!$J27="",0,'Invoice Register'!$J27),0))))</f>
        <v/>
      </c>
      <c r="L28" s="48">
        <f>IF(OR($D28="",$C28=""),"",MAX(0,K28*(1+L$6/1200*MAX(0,MIN(EOMONTH(L$7,0),'Invoice Register'!$B$5)-MAX($D28,L$7-1))/DAY(EOMONTH(L$7,0)))-(IF(AND('Invoice Register'!$G27&lt;&gt;"",'Invoice Register'!$G27&gt;=L$7,'Invoice Register'!$G27&lt;=MIN(EOMONTH(L$7,0),'Invoice Register'!$B$5)),IF('Invoice Register'!$H27="",0,'Invoice Register'!$H27),0)+IF(AND('Invoice Register'!$I27&lt;&gt;"",'Invoice Register'!$I27&gt;=L$7,'Invoice Register'!$I27&lt;=MIN(EOMONTH(L$7,0),'Invoice Register'!$B$5)),IF('Invoice Register'!$J27="",0,'Invoice Register'!$J27),0))))</f>
        <v/>
      </c>
      <c r="M28" s="48">
        <f>IF(OR($D28="",$C28=""),"",MAX(0,L28*(1+M$6/1200*MAX(0,MIN(EOMONTH(M$7,0),'Invoice Register'!$B$5)-MAX($D28,M$7-1))/DAY(EOMONTH(M$7,0)))-(IF(AND('Invoice Register'!$G27&lt;&gt;"",'Invoice Register'!$G27&gt;=M$7,'Invoice Register'!$G27&lt;=MIN(EOMONTH(M$7,0),'Invoice Register'!$B$5)),IF('Invoice Register'!$H27="",0,'Invoice Register'!$H27),0)+IF(AND('Invoice Register'!$I27&lt;&gt;"",'Invoice Register'!$I27&gt;=M$7,'Invoice Register'!$I27&lt;=MIN(EOMONTH(M$7,0),'Invoice Register'!$B$5)),IF('Invoice Register'!$J27="",0,'Invoice Register'!$J27),0))))</f>
        <v/>
      </c>
      <c r="N28" s="48">
        <f>IF(OR($D28="",$C28=""),"",MAX(0,M28*(1+N$6/1200*MAX(0,MIN(EOMONTH(N$7,0),'Invoice Register'!$B$5)-MAX($D28,N$7-1))/DAY(EOMONTH(N$7,0)))-(IF(AND('Invoice Register'!$G27&lt;&gt;"",'Invoice Register'!$G27&gt;=N$7,'Invoice Register'!$G27&lt;=MIN(EOMONTH(N$7,0),'Invoice Register'!$B$5)),IF('Invoice Register'!$H27="",0,'Invoice Register'!$H27),0)+IF(AND('Invoice Register'!$I27&lt;&gt;"",'Invoice Register'!$I27&gt;=N$7,'Invoice Register'!$I27&lt;=MIN(EOMONTH(N$7,0),'Invoice Register'!$B$5)),IF('Invoice Register'!$J27="",0,'Invoice Register'!$J27),0))))</f>
        <v/>
      </c>
      <c r="O28" s="48">
        <f>IF(OR($D28="",$C28=""),"",MAX(0,N28*(1+O$6/1200*MAX(0,MIN(EOMONTH(O$7,0),'Invoice Register'!$B$5)-MAX($D28,O$7-1))/DAY(EOMONTH(O$7,0)))-(IF(AND('Invoice Register'!$G27&lt;&gt;"",'Invoice Register'!$G27&gt;=O$7,'Invoice Register'!$G27&lt;=MIN(EOMONTH(O$7,0),'Invoice Register'!$B$5)),IF('Invoice Register'!$H27="",0,'Invoice Register'!$H27),0)+IF(AND('Invoice Register'!$I27&lt;&gt;"",'Invoice Register'!$I27&gt;=O$7,'Invoice Register'!$I27&lt;=MIN(EOMONTH(O$7,0),'Invoice Register'!$B$5)),IF('Invoice Register'!$J27="",0,'Invoice Register'!$J27),0))))</f>
        <v/>
      </c>
      <c r="P28" s="48">
        <f>IF(OR($D28="",$C28=""),"",MAX(0,O28*(1+P$6/1200*MAX(0,MIN(EOMONTH(P$7,0),'Invoice Register'!$B$5)-MAX($D28,P$7-1))/DAY(EOMONTH(P$7,0)))-(IF(AND('Invoice Register'!$G27&lt;&gt;"",'Invoice Register'!$G27&gt;=P$7,'Invoice Register'!$G27&lt;=MIN(EOMONTH(P$7,0),'Invoice Register'!$B$5)),IF('Invoice Register'!$H27="",0,'Invoice Register'!$H27),0)+IF(AND('Invoice Register'!$I27&lt;&gt;"",'Invoice Register'!$I27&gt;=P$7,'Invoice Register'!$I27&lt;=MIN(EOMONTH(P$7,0),'Invoice Register'!$B$5)),IF('Invoice Register'!$J27="",0,'Invoice Register'!$J27),0))))</f>
        <v/>
      </c>
      <c r="Q28" s="48">
        <f>IF(OR($D28="",$C28=""),"",MAX(0,P28*(1+Q$6/1200*MAX(0,MIN(EOMONTH(Q$7,0),'Invoice Register'!$B$5)-MAX($D28,Q$7-1))/DAY(EOMONTH(Q$7,0)))-(IF(AND('Invoice Register'!$G27&lt;&gt;"",'Invoice Register'!$G27&gt;=Q$7,'Invoice Register'!$G27&lt;=MIN(EOMONTH(Q$7,0),'Invoice Register'!$B$5)),IF('Invoice Register'!$H27="",0,'Invoice Register'!$H27),0)+IF(AND('Invoice Register'!$I27&lt;&gt;"",'Invoice Register'!$I27&gt;=Q$7,'Invoice Register'!$I27&lt;=MIN(EOMONTH(Q$7,0),'Invoice Register'!$B$5)),IF('Invoice Register'!$J27="",0,'Invoice Register'!$J27),0))))</f>
        <v/>
      </c>
      <c r="R28" s="48">
        <f>IF(OR($D28="",$C28=""),"",MAX(0,Q28*(1+R$6/1200*MAX(0,MIN(EOMONTH(R$7,0),'Invoice Register'!$B$5)-MAX($D28,R$7-1))/DAY(EOMONTH(R$7,0)))-(IF(AND('Invoice Register'!$G27&lt;&gt;"",'Invoice Register'!$G27&gt;=R$7,'Invoice Register'!$G27&lt;=MIN(EOMONTH(R$7,0),'Invoice Register'!$B$5)),IF('Invoice Register'!$H27="",0,'Invoice Register'!$H27),0)+IF(AND('Invoice Register'!$I27&lt;&gt;"",'Invoice Register'!$I27&gt;=R$7,'Invoice Register'!$I27&lt;=MIN(EOMONTH(R$7,0),'Invoice Register'!$B$5)),IF('Invoice Register'!$J27="",0,'Invoice Register'!$J27),0))))</f>
        <v/>
      </c>
      <c r="S28" s="48">
        <f>IF(OR($D28="",$C28=""),"",MAX(0,R28*(1+S$6/1200*MAX(0,MIN(EOMONTH(S$7,0),'Invoice Register'!$B$5)-MAX($D28,S$7-1))/DAY(EOMONTH(S$7,0)))-(IF(AND('Invoice Register'!$G27&lt;&gt;"",'Invoice Register'!$G27&gt;=S$7,'Invoice Register'!$G27&lt;=MIN(EOMONTH(S$7,0),'Invoice Register'!$B$5)),IF('Invoice Register'!$H27="",0,'Invoice Register'!$H27),0)+IF(AND('Invoice Register'!$I27&lt;&gt;"",'Invoice Register'!$I27&gt;=S$7,'Invoice Register'!$I27&lt;=MIN(EOMONTH(S$7,0),'Invoice Register'!$B$5)),IF('Invoice Register'!$J27="",0,'Invoice Register'!$J27),0))))</f>
        <v/>
      </c>
      <c r="T28" s="48">
        <f>IF(OR($D28="",$C28=""),"",MAX(0,S28*(1+T$6/1200*MAX(0,MIN(EOMONTH(T$7,0),'Invoice Register'!$B$5)-MAX($D28,T$7-1))/DAY(EOMONTH(T$7,0)))-(IF(AND('Invoice Register'!$G27&lt;&gt;"",'Invoice Register'!$G27&gt;=T$7,'Invoice Register'!$G27&lt;=MIN(EOMONTH(T$7,0),'Invoice Register'!$B$5)),IF('Invoice Register'!$H27="",0,'Invoice Register'!$H27),0)+IF(AND('Invoice Register'!$I27&lt;&gt;"",'Invoice Register'!$I27&gt;=T$7,'Invoice Register'!$I27&lt;=MIN(EOMONTH(T$7,0),'Invoice Register'!$B$5)),IF('Invoice Register'!$J27="",0,'Invoice Register'!$J27),0))))</f>
        <v/>
      </c>
      <c r="U28" s="48">
        <f>IF(OR($D28="",$C28=""),"",MAX(0,T28*(1+U$6/1200*MAX(0,MIN(EOMONTH(U$7,0),'Invoice Register'!$B$5)-MAX($D28,U$7-1))/DAY(EOMONTH(U$7,0)))-(IF(AND('Invoice Register'!$G27&lt;&gt;"",'Invoice Register'!$G27&gt;=U$7,'Invoice Register'!$G27&lt;=MIN(EOMONTH(U$7,0),'Invoice Register'!$B$5)),IF('Invoice Register'!$H27="",0,'Invoice Register'!$H27),0)+IF(AND('Invoice Register'!$I27&lt;&gt;"",'Invoice Register'!$I27&gt;=U$7,'Invoice Register'!$I27&lt;=MIN(EOMONTH(U$7,0),'Invoice Register'!$B$5)),IF('Invoice Register'!$J27="",0,'Invoice Register'!$J27),0))))</f>
        <v/>
      </c>
      <c r="V28" s="48">
        <f>IF(OR($D28="",$C28=""),"",MAX(0,U28*(1+V$6/1200*MAX(0,MIN(EOMONTH(V$7,0),'Invoice Register'!$B$5)-MAX($D28,V$7-1))/DAY(EOMONTH(V$7,0)))-(IF(AND('Invoice Register'!$G27&lt;&gt;"",'Invoice Register'!$G27&gt;=V$7,'Invoice Register'!$G27&lt;=MIN(EOMONTH(V$7,0),'Invoice Register'!$B$5)),IF('Invoice Register'!$H27="",0,'Invoice Register'!$H27),0)+IF(AND('Invoice Register'!$I27&lt;&gt;"",'Invoice Register'!$I27&gt;=V$7,'Invoice Register'!$I27&lt;=MIN(EOMONTH(V$7,0),'Invoice Register'!$B$5)),IF('Invoice Register'!$J27="",0,'Invoice Register'!$J27),0))))</f>
        <v/>
      </c>
      <c r="W28" s="48">
        <f>IF(OR($D28="",$C28=""),"",MAX(0,V28*(1+W$6/1200*MAX(0,MIN(EOMONTH(W$7,0),'Invoice Register'!$B$5)-MAX($D28,W$7-1))/DAY(EOMONTH(W$7,0)))-(IF(AND('Invoice Register'!$G27&lt;&gt;"",'Invoice Register'!$G27&gt;=W$7,'Invoice Register'!$G27&lt;=MIN(EOMONTH(W$7,0),'Invoice Register'!$B$5)),IF('Invoice Register'!$H27="",0,'Invoice Register'!$H27),0)+IF(AND('Invoice Register'!$I27&lt;&gt;"",'Invoice Register'!$I27&gt;=W$7,'Invoice Register'!$I27&lt;=MIN(EOMONTH(W$7,0),'Invoice Register'!$B$5)),IF('Invoice Register'!$J27="",0,'Invoice Register'!$J27),0))))</f>
        <v/>
      </c>
      <c r="X28" s="48">
        <f>IF(OR($D28="",$C28=""),"",MAX(0,W28*(1+X$6/1200*MAX(0,MIN(EOMONTH(X$7,0),'Invoice Register'!$B$5)-MAX($D28,X$7-1))/DAY(EOMONTH(X$7,0)))-(IF(AND('Invoice Register'!$G27&lt;&gt;"",'Invoice Register'!$G27&gt;=X$7,'Invoice Register'!$G27&lt;=MIN(EOMONTH(X$7,0),'Invoice Register'!$B$5)),IF('Invoice Register'!$H27="",0,'Invoice Register'!$H27),0)+IF(AND('Invoice Register'!$I27&lt;&gt;"",'Invoice Register'!$I27&gt;=X$7,'Invoice Register'!$I27&lt;=MIN(EOMONTH(X$7,0),'Invoice Register'!$B$5)),IF('Invoice Register'!$J27="",0,'Invoice Register'!$J27),0))))</f>
        <v/>
      </c>
      <c r="Y28" s="48">
        <f>IF(OR($D28="",$C28=""),"",MAX(0,X28*(1+Y$6/1200*MAX(0,MIN(EOMONTH(Y$7,0),'Invoice Register'!$B$5)-MAX($D28,Y$7-1))/DAY(EOMONTH(Y$7,0)))-(IF(AND('Invoice Register'!$G27&lt;&gt;"",'Invoice Register'!$G27&gt;=Y$7,'Invoice Register'!$G27&lt;=MIN(EOMONTH(Y$7,0),'Invoice Register'!$B$5)),IF('Invoice Register'!$H27="",0,'Invoice Register'!$H27),0)+IF(AND('Invoice Register'!$I27&lt;&gt;"",'Invoice Register'!$I27&gt;=Y$7,'Invoice Register'!$I27&lt;=MIN(EOMONTH(Y$7,0),'Invoice Register'!$B$5)),IF('Invoice Register'!$J27="",0,'Invoice Register'!$J27),0))))</f>
        <v/>
      </c>
      <c r="Z28" s="48">
        <f>IF(OR($D28="",$C28=""),"",MAX(0,Y28*(1+Z$6/1200*MAX(0,MIN(EOMONTH(Z$7,0),'Invoice Register'!$B$5)-MAX($D28,Z$7-1))/DAY(EOMONTH(Z$7,0)))-(IF(AND('Invoice Register'!$G27&lt;&gt;"",'Invoice Register'!$G27&gt;=Z$7,'Invoice Register'!$G27&lt;=MIN(EOMONTH(Z$7,0),'Invoice Register'!$B$5)),IF('Invoice Register'!$H27="",0,'Invoice Register'!$H27),0)+IF(AND('Invoice Register'!$I27&lt;&gt;"",'Invoice Register'!$I27&gt;=Z$7,'Invoice Register'!$I27&lt;=MIN(EOMONTH(Z$7,0),'Invoice Register'!$B$5)),IF('Invoice Register'!$J27="",0,'Invoice Register'!$J27),0))))</f>
        <v/>
      </c>
      <c r="AA28" s="48">
        <f>IF(OR($D28="",$C28=""),"",MAX(0,Z28*(1+AA$6/1200*MAX(0,MIN(EOMONTH(AA$7,0),'Invoice Register'!$B$5)-MAX($D28,AA$7-1))/DAY(EOMONTH(AA$7,0)))-(IF(AND('Invoice Register'!$G27&lt;&gt;"",'Invoice Register'!$G27&gt;=AA$7,'Invoice Register'!$G27&lt;=MIN(EOMONTH(AA$7,0),'Invoice Register'!$B$5)),IF('Invoice Register'!$H27="",0,'Invoice Register'!$H27),0)+IF(AND('Invoice Register'!$I27&lt;&gt;"",'Invoice Register'!$I27&gt;=AA$7,'Invoice Register'!$I27&lt;=MIN(EOMONTH(AA$7,0),'Invoice Register'!$B$5)),IF('Invoice Register'!$J27="",0,'Invoice Register'!$J27),0))))</f>
        <v/>
      </c>
      <c r="AB28" s="48">
        <f>IF(OR($D28="",$C28=""),"",MAX(0,AA28*(1+AB$6/1200*MAX(0,MIN(EOMONTH(AB$7,0),'Invoice Register'!$B$5)-MAX($D28,AB$7-1))/DAY(EOMONTH(AB$7,0)))-(IF(AND('Invoice Register'!$G27&lt;&gt;"",'Invoice Register'!$G27&gt;=AB$7,'Invoice Register'!$G27&lt;=MIN(EOMONTH(AB$7,0),'Invoice Register'!$B$5)),IF('Invoice Register'!$H27="",0,'Invoice Register'!$H27),0)+IF(AND('Invoice Register'!$I27&lt;&gt;"",'Invoice Register'!$I27&gt;=AB$7,'Invoice Register'!$I27&lt;=MIN(EOMONTH(AB$7,0),'Invoice Register'!$B$5)),IF('Invoice Register'!$J27="",0,'Invoice Register'!$J27),0))))</f>
        <v/>
      </c>
      <c r="AC28" s="49">
        <f>IF(OR($D28="",$C28=""),"",ROUND(AB28+(IF(AND('Invoice Register'!$G27&lt;&gt;"",'Invoice Register'!$G27&lt;='Invoice Register'!$B$5),IF('Invoice Register'!$H27="",0,'Invoice Register'!$H27),0)+IF(AND('Invoice Register'!$I27&lt;&gt;"",'Invoice Register'!$I27&lt;='Invoice Register'!$B$5),IF('Invoice Register'!$J27="",0,'Invoice Register'!$J27),0))-$C28,2))</f>
        <v/>
      </c>
    </row>
    <row r="29" ht="15" customHeight="1" s="29">
      <c r="A29" s="46">
        <f>'Invoice Register'!A28</f>
        <v/>
      </c>
      <c r="B29" s="46">
        <f>'Invoice Register'!B28</f>
        <v/>
      </c>
      <c r="C29" s="46">
        <f>'Invoice Register'!E28</f>
        <v/>
      </c>
      <c r="D29" s="47">
        <f>'Invoice Register'!K28</f>
        <v/>
      </c>
      <c r="E29" s="48">
        <f>IF(OR($D29="",$C29=""),"",MAX(0,$C29*(1+E$6/1200*MAX(0,MIN(EOMONTH(E$7,0),'Invoice Register'!$B$5)-MAX($D29,E$7-1))/DAY(EOMONTH(E$7,0)))-(IF(AND('Invoice Register'!$G28&lt;&gt;"",'Invoice Register'!$G28&gt;=E$7,'Invoice Register'!$G28&lt;=MIN(EOMONTH(E$7,0),'Invoice Register'!$B$5)),IF('Invoice Register'!$H28="",0,'Invoice Register'!$H28),0)+IF(AND('Invoice Register'!$I28&lt;&gt;"",'Invoice Register'!$I28&gt;=E$7,'Invoice Register'!$I28&lt;=MIN(EOMONTH(E$7,0),'Invoice Register'!$B$5)),IF('Invoice Register'!$J28="",0,'Invoice Register'!$J28),0))))</f>
        <v/>
      </c>
      <c r="F29" s="48">
        <f>IF(OR($D29="",$C29=""),"",MAX(0,E29*(1+F$6/1200*MAX(0,MIN(EOMONTH(F$7,0),'Invoice Register'!$B$5)-MAX($D29,F$7-1))/DAY(EOMONTH(F$7,0)))-(IF(AND('Invoice Register'!$G28&lt;&gt;"",'Invoice Register'!$G28&gt;=F$7,'Invoice Register'!$G28&lt;=MIN(EOMONTH(F$7,0),'Invoice Register'!$B$5)),IF('Invoice Register'!$H28="",0,'Invoice Register'!$H28),0)+IF(AND('Invoice Register'!$I28&lt;&gt;"",'Invoice Register'!$I28&gt;=F$7,'Invoice Register'!$I28&lt;=MIN(EOMONTH(F$7,0),'Invoice Register'!$B$5)),IF('Invoice Register'!$J28="",0,'Invoice Register'!$J28),0))))</f>
        <v/>
      </c>
      <c r="G29" s="48">
        <f>IF(OR($D29="",$C29=""),"",MAX(0,F29*(1+G$6/1200*MAX(0,MIN(EOMONTH(G$7,0),'Invoice Register'!$B$5)-MAX($D29,G$7-1))/DAY(EOMONTH(G$7,0)))-(IF(AND('Invoice Register'!$G28&lt;&gt;"",'Invoice Register'!$G28&gt;=G$7,'Invoice Register'!$G28&lt;=MIN(EOMONTH(G$7,0),'Invoice Register'!$B$5)),IF('Invoice Register'!$H28="",0,'Invoice Register'!$H28),0)+IF(AND('Invoice Register'!$I28&lt;&gt;"",'Invoice Register'!$I28&gt;=G$7,'Invoice Register'!$I28&lt;=MIN(EOMONTH(G$7,0),'Invoice Register'!$B$5)),IF('Invoice Register'!$J28="",0,'Invoice Register'!$J28),0))))</f>
        <v/>
      </c>
      <c r="H29" s="48">
        <f>IF(OR($D29="",$C29=""),"",MAX(0,G29*(1+H$6/1200*MAX(0,MIN(EOMONTH(H$7,0),'Invoice Register'!$B$5)-MAX($D29,H$7-1))/DAY(EOMONTH(H$7,0)))-(IF(AND('Invoice Register'!$G28&lt;&gt;"",'Invoice Register'!$G28&gt;=H$7,'Invoice Register'!$G28&lt;=MIN(EOMONTH(H$7,0),'Invoice Register'!$B$5)),IF('Invoice Register'!$H28="",0,'Invoice Register'!$H28),0)+IF(AND('Invoice Register'!$I28&lt;&gt;"",'Invoice Register'!$I28&gt;=H$7,'Invoice Register'!$I28&lt;=MIN(EOMONTH(H$7,0),'Invoice Register'!$B$5)),IF('Invoice Register'!$J28="",0,'Invoice Register'!$J28),0))))</f>
        <v/>
      </c>
      <c r="I29" s="48">
        <f>IF(OR($D29="",$C29=""),"",MAX(0,H29*(1+I$6/1200*MAX(0,MIN(EOMONTH(I$7,0),'Invoice Register'!$B$5)-MAX($D29,I$7-1))/DAY(EOMONTH(I$7,0)))-(IF(AND('Invoice Register'!$G28&lt;&gt;"",'Invoice Register'!$G28&gt;=I$7,'Invoice Register'!$G28&lt;=MIN(EOMONTH(I$7,0),'Invoice Register'!$B$5)),IF('Invoice Register'!$H28="",0,'Invoice Register'!$H28),0)+IF(AND('Invoice Register'!$I28&lt;&gt;"",'Invoice Register'!$I28&gt;=I$7,'Invoice Register'!$I28&lt;=MIN(EOMONTH(I$7,0),'Invoice Register'!$B$5)),IF('Invoice Register'!$J28="",0,'Invoice Register'!$J28),0))))</f>
        <v/>
      </c>
      <c r="J29" s="48">
        <f>IF(OR($D29="",$C29=""),"",MAX(0,I29*(1+J$6/1200*MAX(0,MIN(EOMONTH(J$7,0),'Invoice Register'!$B$5)-MAX($D29,J$7-1))/DAY(EOMONTH(J$7,0)))-(IF(AND('Invoice Register'!$G28&lt;&gt;"",'Invoice Register'!$G28&gt;=J$7,'Invoice Register'!$G28&lt;=MIN(EOMONTH(J$7,0),'Invoice Register'!$B$5)),IF('Invoice Register'!$H28="",0,'Invoice Register'!$H28),0)+IF(AND('Invoice Register'!$I28&lt;&gt;"",'Invoice Register'!$I28&gt;=J$7,'Invoice Register'!$I28&lt;=MIN(EOMONTH(J$7,0),'Invoice Register'!$B$5)),IF('Invoice Register'!$J28="",0,'Invoice Register'!$J28),0))))</f>
        <v/>
      </c>
      <c r="K29" s="48">
        <f>IF(OR($D29="",$C29=""),"",MAX(0,J29*(1+K$6/1200*MAX(0,MIN(EOMONTH(K$7,0),'Invoice Register'!$B$5)-MAX($D29,K$7-1))/DAY(EOMONTH(K$7,0)))-(IF(AND('Invoice Register'!$G28&lt;&gt;"",'Invoice Register'!$G28&gt;=K$7,'Invoice Register'!$G28&lt;=MIN(EOMONTH(K$7,0),'Invoice Register'!$B$5)),IF('Invoice Register'!$H28="",0,'Invoice Register'!$H28),0)+IF(AND('Invoice Register'!$I28&lt;&gt;"",'Invoice Register'!$I28&gt;=K$7,'Invoice Register'!$I28&lt;=MIN(EOMONTH(K$7,0),'Invoice Register'!$B$5)),IF('Invoice Register'!$J28="",0,'Invoice Register'!$J28),0))))</f>
        <v/>
      </c>
      <c r="L29" s="48">
        <f>IF(OR($D29="",$C29=""),"",MAX(0,K29*(1+L$6/1200*MAX(0,MIN(EOMONTH(L$7,0),'Invoice Register'!$B$5)-MAX($D29,L$7-1))/DAY(EOMONTH(L$7,0)))-(IF(AND('Invoice Register'!$G28&lt;&gt;"",'Invoice Register'!$G28&gt;=L$7,'Invoice Register'!$G28&lt;=MIN(EOMONTH(L$7,0),'Invoice Register'!$B$5)),IF('Invoice Register'!$H28="",0,'Invoice Register'!$H28),0)+IF(AND('Invoice Register'!$I28&lt;&gt;"",'Invoice Register'!$I28&gt;=L$7,'Invoice Register'!$I28&lt;=MIN(EOMONTH(L$7,0),'Invoice Register'!$B$5)),IF('Invoice Register'!$J28="",0,'Invoice Register'!$J28),0))))</f>
        <v/>
      </c>
      <c r="M29" s="48">
        <f>IF(OR($D29="",$C29=""),"",MAX(0,L29*(1+M$6/1200*MAX(0,MIN(EOMONTH(M$7,0),'Invoice Register'!$B$5)-MAX($D29,M$7-1))/DAY(EOMONTH(M$7,0)))-(IF(AND('Invoice Register'!$G28&lt;&gt;"",'Invoice Register'!$G28&gt;=M$7,'Invoice Register'!$G28&lt;=MIN(EOMONTH(M$7,0),'Invoice Register'!$B$5)),IF('Invoice Register'!$H28="",0,'Invoice Register'!$H28),0)+IF(AND('Invoice Register'!$I28&lt;&gt;"",'Invoice Register'!$I28&gt;=M$7,'Invoice Register'!$I28&lt;=MIN(EOMONTH(M$7,0),'Invoice Register'!$B$5)),IF('Invoice Register'!$J28="",0,'Invoice Register'!$J28),0))))</f>
        <v/>
      </c>
      <c r="N29" s="48">
        <f>IF(OR($D29="",$C29=""),"",MAX(0,M29*(1+N$6/1200*MAX(0,MIN(EOMONTH(N$7,0),'Invoice Register'!$B$5)-MAX($D29,N$7-1))/DAY(EOMONTH(N$7,0)))-(IF(AND('Invoice Register'!$G28&lt;&gt;"",'Invoice Register'!$G28&gt;=N$7,'Invoice Register'!$G28&lt;=MIN(EOMONTH(N$7,0),'Invoice Register'!$B$5)),IF('Invoice Register'!$H28="",0,'Invoice Register'!$H28),0)+IF(AND('Invoice Register'!$I28&lt;&gt;"",'Invoice Register'!$I28&gt;=N$7,'Invoice Register'!$I28&lt;=MIN(EOMONTH(N$7,0),'Invoice Register'!$B$5)),IF('Invoice Register'!$J28="",0,'Invoice Register'!$J28),0))))</f>
        <v/>
      </c>
      <c r="O29" s="48">
        <f>IF(OR($D29="",$C29=""),"",MAX(0,N29*(1+O$6/1200*MAX(0,MIN(EOMONTH(O$7,0),'Invoice Register'!$B$5)-MAX($D29,O$7-1))/DAY(EOMONTH(O$7,0)))-(IF(AND('Invoice Register'!$G28&lt;&gt;"",'Invoice Register'!$G28&gt;=O$7,'Invoice Register'!$G28&lt;=MIN(EOMONTH(O$7,0),'Invoice Register'!$B$5)),IF('Invoice Register'!$H28="",0,'Invoice Register'!$H28),0)+IF(AND('Invoice Register'!$I28&lt;&gt;"",'Invoice Register'!$I28&gt;=O$7,'Invoice Register'!$I28&lt;=MIN(EOMONTH(O$7,0),'Invoice Register'!$B$5)),IF('Invoice Register'!$J28="",0,'Invoice Register'!$J28),0))))</f>
        <v/>
      </c>
      <c r="P29" s="48">
        <f>IF(OR($D29="",$C29=""),"",MAX(0,O29*(1+P$6/1200*MAX(0,MIN(EOMONTH(P$7,0),'Invoice Register'!$B$5)-MAX($D29,P$7-1))/DAY(EOMONTH(P$7,0)))-(IF(AND('Invoice Register'!$G28&lt;&gt;"",'Invoice Register'!$G28&gt;=P$7,'Invoice Register'!$G28&lt;=MIN(EOMONTH(P$7,0),'Invoice Register'!$B$5)),IF('Invoice Register'!$H28="",0,'Invoice Register'!$H28),0)+IF(AND('Invoice Register'!$I28&lt;&gt;"",'Invoice Register'!$I28&gt;=P$7,'Invoice Register'!$I28&lt;=MIN(EOMONTH(P$7,0),'Invoice Register'!$B$5)),IF('Invoice Register'!$J28="",0,'Invoice Register'!$J28),0))))</f>
        <v/>
      </c>
      <c r="Q29" s="48">
        <f>IF(OR($D29="",$C29=""),"",MAX(0,P29*(1+Q$6/1200*MAX(0,MIN(EOMONTH(Q$7,0),'Invoice Register'!$B$5)-MAX($D29,Q$7-1))/DAY(EOMONTH(Q$7,0)))-(IF(AND('Invoice Register'!$G28&lt;&gt;"",'Invoice Register'!$G28&gt;=Q$7,'Invoice Register'!$G28&lt;=MIN(EOMONTH(Q$7,0),'Invoice Register'!$B$5)),IF('Invoice Register'!$H28="",0,'Invoice Register'!$H28),0)+IF(AND('Invoice Register'!$I28&lt;&gt;"",'Invoice Register'!$I28&gt;=Q$7,'Invoice Register'!$I28&lt;=MIN(EOMONTH(Q$7,0),'Invoice Register'!$B$5)),IF('Invoice Register'!$J28="",0,'Invoice Register'!$J28),0))))</f>
        <v/>
      </c>
      <c r="R29" s="48">
        <f>IF(OR($D29="",$C29=""),"",MAX(0,Q29*(1+R$6/1200*MAX(0,MIN(EOMONTH(R$7,0),'Invoice Register'!$B$5)-MAX($D29,R$7-1))/DAY(EOMONTH(R$7,0)))-(IF(AND('Invoice Register'!$G28&lt;&gt;"",'Invoice Register'!$G28&gt;=R$7,'Invoice Register'!$G28&lt;=MIN(EOMONTH(R$7,0),'Invoice Register'!$B$5)),IF('Invoice Register'!$H28="",0,'Invoice Register'!$H28),0)+IF(AND('Invoice Register'!$I28&lt;&gt;"",'Invoice Register'!$I28&gt;=R$7,'Invoice Register'!$I28&lt;=MIN(EOMONTH(R$7,0),'Invoice Register'!$B$5)),IF('Invoice Register'!$J28="",0,'Invoice Register'!$J28),0))))</f>
        <v/>
      </c>
      <c r="S29" s="48">
        <f>IF(OR($D29="",$C29=""),"",MAX(0,R29*(1+S$6/1200*MAX(0,MIN(EOMONTH(S$7,0),'Invoice Register'!$B$5)-MAX($D29,S$7-1))/DAY(EOMONTH(S$7,0)))-(IF(AND('Invoice Register'!$G28&lt;&gt;"",'Invoice Register'!$G28&gt;=S$7,'Invoice Register'!$G28&lt;=MIN(EOMONTH(S$7,0),'Invoice Register'!$B$5)),IF('Invoice Register'!$H28="",0,'Invoice Register'!$H28),0)+IF(AND('Invoice Register'!$I28&lt;&gt;"",'Invoice Register'!$I28&gt;=S$7,'Invoice Register'!$I28&lt;=MIN(EOMONTH(S$7,0),'Invoice Register'!$B$5)),IF('Invoice Register'!$J28="",0,'Invoice Register'!$J28),0))))</f>
        <v/>
      </c>
      <c r="T29" s="48">
        <f>IF(OR($D29="",$C29=""),"",MAX(0,S29*(1+T$6/1200*MAX(0,MIN(EOMONTH(T$7,0),'Invoice Register'!$B$5)-MAX($D29,T$7-1))/DAY(EOMONTH(T$7,0)))-(IF(AND('Invoice Register'!$G28&lt;&gt;"",'Invoice Register'!$G28&gt;=T$7,'Invoice Register'!$G28&lt;=MIN(EOMONTH(T$7,0),'Invoice Register'!$B$5)),IF('Invoice Register'!$H28="",0,'Invoice Register'!$H28),0)+IF(AND('Invoice Register'!$I28&lt;&gt;"",'Invoice Register'!$I28&gt;=T$7,'Invoice Register'!$I28&lt;=MIN(EOMONTH(T$7,0),'Invoice Register'!$B$5)),IF('Invoice Register'!$J28="",0,'Invoice Register'!$J28),0))))</f>
        <v/>
      </c>
      <c r="U29" s="48">
        <f>IF(OR($D29="",$C29=""),"",MAX(0,T29*(1+U$6/1200*MAX(0,MIN(EOMONTH(U$7,0),'Invoice Register'!$B$5)-MAX($D29,U$7-1))/DAY(EOMONTH(U$7,0)))-(IF(AND('Invoice Register'!$G28&lt;&gt;"",'Invoice Register'!$G28&gt;=U$7,'Invoice Register'!$G28&lt;=MIN(EOMONTH(U$7,0),'Invoice Register'!$B$5)),IF('Invoice Register'!$H28="",0,'Invoice Register'!$H28),0)+IF(AND('Invoice Register'!$I28&lt;&gt;"",'Invoice Register'!$I28&gt;=U$7,'Invoice Register'!$I28&lt;=MIN(EOMONTH(U$7,0),'Invoice Register'!$B$5)),IF('Invoice Register'!$J28="",0,'Invoice Register'!$J28),0))))</f>
        <v/>
      </c>
      <c r="V29" s="48">
        <f>IF(OR($D29="",$C29=""),"",MAX(0,U29*(1+V$6/1200*MAX(0,MIN(EOMONTH(V$7,0),'Invoice Register'!$B$5)-MAX($D29,V$7-1))/DAY(EOMONTH(V$7,0)))-(IF(AND('Invoice Register'!$G28&lt;&gt;"",'Invoice Register'!$G28&gt;=V$7,'Invoice Register'!$G28&lt;=MIN(EOMONTH(V$7,0),'Invoice Register'!$B$5)),IF('Invoice Register'!$H28="",0,'Invoice Register'!$H28),0)+IF(AND('Invoice Register'!$I28&lt;&gt;"",'Invoice Register'!$I28&gt;=V$7,'Invoice Register'!$I28&lt;=MIN(EOMONTH(V$7,0),'Invoice Register'!$B$5)),IF('Invoice Register'!$J28="",0,'Invoice Register'!$J28),0))))</f>
        <v/>
      </c>
      <c r="W29" s="48">
        <f>IF(OR($D29="",$C29=""),"",MAX(0,V29*(1+W$6/1200*MAX(0,MIN(EOMONTH(W$7,0),'Invoice Register'!$B$5)-MAX($D29,W$7-1))/DAY(EOMONTH(W$7,0)))-(IF(AND('Invoice Register'!$G28&lt;&gt;"",'Invoice Register'!$G28&gt;=W$7,'Invoice Register'!$G28&lt;=MIN(EOMONTH(W$7,0),'Invoice Register'!$B$5)),IF('Invoice Register'!$H28="",0,'Invoice Register'!$H28),0)+IF(AND('Invoice Register'!$I28&lt;&gt;"",'Invoice Register'!$I28&gt;=W$7,'Invoice Register'!$I28&lt;=MIN(EOMONTH(W$7,0),'Invoice Register'!$B$5)),IF('Invoice Register'!$J28="",0,'Invoice Register'!$J28),0))))</f>
        <v/>
      </c>
      <c r="X29" s="48">
        <f>IF(OR($D29="",$C29=""),"",MAX(0,W29*(1+X$6/1200*MAX(0,MIN(EOMONTH(X$7,0),'Invoice Register'!$B$5)-MAX($D29,X$7-1))/DAY(EOMONTH(X$7,0)))-(IF(AND('Invoice Register'!$G28&lt;&gt;"",'Invoice Register'!$G28&gt;=X$7,'Invoice Register'!$G28&lt;=MIN(EOMONTH(X$7,0),'Invoice Register'!$B$5)),IF('Invoice Register'!$H28="",0,'Invoice Register'!$H28),0)+IF(AND('Invoice Register'!$I28&lt;&gt;"",'Invoice Register'!$I28&gt;=X$7,'Invoice Register'!$I28&lt;=MIN(EOMONTH(X$7,0),'Invoice Register'!$B$5)),IF('Invoice Register'!$J28="",0,'Invoice Register'!$J28),0))))</f>
        <v/>
      </c>
      <c r="Y29" s="48">
        <f>IF(OR($D29="",$C29=""),"",MAX(0,X29*(1+Y$6/1200*MAX(0,MIN(EOMONTH(Y$7,0),'Invoice Register'!$B$5)-MAX($D29,Y$7-1))/DAY(EOMONTH(Y$7,0)))-(IF(AND('Invoice Register'!$G28&lt;&gt;"",'Invoice Register'!$G28&gt;=Y$7,'Invoice Register'!$G28&lt;=MIN(EOMONTH(Y$7,0),'Invoice Register'!$B$5)),IF('Invoice Register'!$H28="",0,'Invoice Register'!$H28),0)+IF(AND('Invoice Register'!$I28&lt;&gt;"",'Invoice Register'!$I28&gt;=Y$7,'Invoice Register'!$I28&lt;=MIN(EOMONTH(Y$7,0),'Invoice Register'!$B$5)),IF('Invoice Register'!$J28="",0,'Invoice Register'!$J28),0))))</f>
        <v/>
      </c>
      <c r="Z29" s="48">
        <f>IF(OR($D29="",$C29=""),"",MAX(0,Y29*(1+Z$6/1200*MAX(0,MIN(EOMONTH(Z$7,0),'Invoice Register'!$B$5)-MAX($D29,Z$7-1))/DAY(EOMONTH(Z$7,0)))-(IF(AND('Invoice Register'!$G28&lt;&gt;"",'Invoice Register'!$G28&gt;=Z$7,'Invoice Register'!$G28&lt;=MIN(EOMONTH(Z$7,0),'Invoice Register'!$B$5)),IF('Invoice Register'!$H28="",0,'Invoice Register'!$H28),0)+IF(AND('Invoice Register'!$I28&lt;&gt;"",'Invoice Register'!$I28&gt;=Z$7,'Invoice Register'!$I28&lt;=MIN(EOMONTH(Z$7,0),'Invoice Register'!$B$5)),IF('Invoice Register'!$J28="",0,'Invoice Register'!$J28),0))))</f>
        <v/>
      </c>
      <c r="AA29" s="48">
        <f>IF(OR($D29="",$C29=""),"",MAX(0,Z29*(1+AA$6/1200*MAX(0,MIN(EOMONTH(AA$7,0),'Invoice Register'!$B$5)-MAX($D29,AA$7-1))/DAY(EOMONTH(AA$7,0)))-(IF(AND('Invoice Register'!$G28&lt;&gt;"",'Invoice Register'!$G28&gt;=AA$7,'Invoice Register'!$G28&lt;=MIN(EOMONTH(AA$7,0),'Invoice Register'!$B$5)),IF('Invoice Register'!$H28="",0,'Invoice Register'!$H28),0)+IF(AND('Invoice Register'!$I28&lt;&gt;"",'Invoice Register'!$I28&gt;=AA$7,'Invoice Register'!$I28&lt;=MIN(EOMONTH(AA$7,0),'Invoice Register'!$B$5)),IF('Invoice Register'!$J28="",0,'Invoice Register'!$J28),0))))</f>
        <v/>
      </c>
      <c r="AB29" s="48">
        <f>IF(OR($D29="",$C29=""),"",MAX(0,AA29*(1+AB$6/1200*MAX(0,MIN(EOMONTH(AB$7,0),'Invoice Register'!$B$5)-MAX($D29,AB$7-1))/DAY(EOMONTH(AB$7,0)))-(IF(AND('Invoice Register'!$G28&lt;&gt;"",'Invoice Register'!$G28&gt;=AB$7,'Invoice Register'!$G28&lt;=MIN(EOMONTH(AB$7,0),'Invoice Register'!$B$5)),IF('Invoice Register'!$H28="",0,'Invoice Register'!$H28),0)+IF(AND('Invoice Register'!$I28&lt;&gt;"",'Invoice Register'!$I28&gt;=AB$7,'Invoice Register'!$I28&lt;=MIN(EOMONTH(AB$7,0),'Invoice Register'!$B$5)),IF('Invoice Register'!$J28="",0,'Invoice Register'!$J28),0))))</f>
        <v/>
      </c>
      <c r="AC29" s="49">
        <f>IF(OR($D29="",$C29=""),"",ROUND(AB29+(IF(AND('Invoice Register'!$G28&lt;&gt;"",'Invoice Register'!$G28&lt;='Invoice Register'!$B$5),IF('Invoice Register'!$H28="",0,'Invoice Register'!$H28),0)+IF(AND('Invoice Register'!$I28&lt;&gt;"",'Invoice Register'!$I28&lt;='Invoice Register'!$B$5),IF('Invoice Register'!$J28="",0,'Invoice Register'!$J28),0))-$C29,2))</f>
        <v/>
      </c>
    </row>
    <row r="30" ht="15" customHeight="1" s="29">
      <c r="A30" s="46">
        <f>'Invoice Register'!A29</f>
        <v/>
      </c>
      <c r="B30" s="46">
        <f>'Invoice Register'!B29</f>
        <v/>
      </c>
      <c r="C30" s="46">
        <f>'Invoice Register'!E29</f>
        <v/>
      </c>
      <c r="D30" s="47">
        <f>'Invoice Register'!K29</f>
        <v/>
      </c>
      <c r="E30" s="48">
        <f>IF(OR($D30="",$C30=""),"",MAX(0,$C30*(1+E$6/1200*MAX(0,MIN(EOMONTH(E$7,0),'Invoice Register'!$B$5)-MAX($D30,E$7-1))/DAY(EOMONTH(E$7,0)))-(IF(AND('Invoice Register'!$G29&lt;&gt;"",'Invoice Register'!$G29&gt;=E$7,'Invoice Register'!$G29&lt;=MIN(EOMONTH(E$7,0),'Invoice Register'!$B$5)),IF('Invoice Register'!$H29="",0,'Invoice Register'!$H29),0)+IF(AND('Invoice Register'!$I29&lt;&gt;"",'Invoice Register'!$I29&gt;=E$7,'Invoice Register'!$I29&lt;=MIN(EOMONTH(E$7,0),'Invoice Register'!$B$5)),IF('Invoice Register'!$J29="",0,'Invoice Register'!$J29),0))))</f>
        <v/>
      </c>
      <c r="F30" s="48">
        <f>IF(OR($D30="",$C30=""),"",MAX(0,E30*(1+F$6/1200*MAX(0,MIN(EOMONTH(F$7,0),'Invoice Register'!$B$5)-MAX($D30,F$7-1))/DAY(EOMONTH(F$7,0)))-(IF(AND('Invoice Register'!$G29&lt;&gt;"",'Invoice Register'!$G29&gt;=F$7,'Invoice Register'!$G29&lt;=MIN(EOMONTH(F$7,0),'Invoice Register'!$B$5)),IF('Invoice Register'!$H29="",0,'Invoice Register'!$H29),0)+IF(AND('Invoice Register'!$I29&lt;&gt;"",'Invoice Register'!$I29&gt;=F$7,'Invoice Register'!$I29&lt;=MIN(EOMONTH(F$7,0),'Invoice Register'!$B$5)),IF('Invoice Register'!$J29="",0,'Invoice Register'!$J29),0))))</f>
        <v/>
      </c>
      <c r="G30" s="48">
        <f>IF(OR($D30="",$C30=""),"",MAX(0,F30*(1+G$6/1200*MAX(0,MIN(EOMONTH(G$7,0),'Invoice Register'!$B$5)-MAX($D30,G$7-1))/DAY(EOMONTH(G$7,0)))-(IF(AND('Invoice Register'!$G29&lt;&gt;"",'Invoice Register'!$G29&gt;=G$7,'Invoice Register'!$G29&lt;=MIN(EOMONTH(G$7,0),'Invoice Register'!$B$5)),IF('Invoice Register'!$H29="",0,'Invoice Register'!$H29),0)+IF(AND('Invoice Register'!$I29&lt;&gt;"",'Invoice Register'!$I29&gt;=G$7,'Invoice Register'!$I29&lt;=MIN(EOMONTH(G$7,0),'Invoice Register'!$B$5)),IF('Invoice Register'!$J29="",0,'Invoice Register'!$J29),0))))</f>
        <v/>
      </c>
      <c r="H30" s="48">
        <f>IF(OR($D30="",$C30=""),"",MAX(0,G30*(1+H$6/1200*MAX(0,MIN(EOMONTH(H$7,0),'Invoice Register'!$B$5)-MAX($D30,H$7-1))/DAY(EOMONTH(H$7,0)))-(IF(AND('Invoice Register'!$G29&lt;&gt;"",'Invoice Register'!$G29&gt;=H$7,'Invoice Register'!$G29&lt;=MIN(EOMONTH(H$7,0),'Invoice Register'!$B$5)),IF('Invoice Register'!$H29="",0,'Invoice Register'!$H29),0)+IF(AND('Invoice Register'!$I29&lt;&gt;"",'Invoice Register'!$I29&gt;=H$7,'Invoice Register'!$I29&lt;=MIN(EOMONTH(H$7,0),'Invoice Register'!$B$5)),IF('Invoice Register'!$J29="",0,'Invoice Register'!$J29),0))))</f>
        <v/>
      </c>
      <c r="I30" s="48">
        <f>IF(OR($D30="",$C30=""),"",MAX(0,H30*(1+I$6/1200*MAX(0,MIN(EOMONTH(I$7,0),'Invoice Register'!$B$5)-MAX($D30,I$7-1))/DAY(EOMONTH(I$7,0)))-(IF(AND('Invoice Register'!$G29&lt;&gt;"",'Invoice Register'!$G29&gt;=I$7,'Invoice Register'!$G29&lt;=MIN(EOMONTH(I$7,0),'Invoice Register'!$B$5)),IF('Invoice Register'!$H29="",0,'Invoice Register'!$H29),0)+IF(AND('Invoice Register'!$I29&lt;&gt;"",'Invoice Register'!$I29&gt;=I$7,'Invoice Register'!$I29&lt;=MIN(EOMONTH(I$7,0),'Invoice Register'!$B$5)),IF('Invoice Register'!$J29="",0,'Invoice Register'!$J29),0))))</f>
        <v/>
      </c>
      <c r="J30" s="48">
        <f>IF(OR($D30="",$C30=""),"",MAX(0,I30*(1+J$6/1200*MAX(0,MIN(EOMONTH(J$7,0),'Invoice Register'!$B$5)-MAX($D30,J$7-1))/DAY(EOMONTH(J$7,0)))-(IF(AND('Invoice Register'!$G29&lt;&gt;"",'Invoice Register'!$G29&gt;=J$7,'Invoice Register'!$G29&lt;=MIN(EOMONTH(J$7,0),'Invoice Register'!$B$5)),IF('Invoice Register'!$H29="",0,'Invoice Register'!$H29),0)+IF(AND('Invoice Register'!$I29&lt;&gt;"",'Invoice Register'!$I29&gt;=J$7,'Invoice Register'!$I29&lt;=MIN(EOMONTH(J$7,0),'Invoice Register'!$B$5)),IF('Invoice Register'!$J29="",0,'Invoice Register'!$J29),0))))</f>
        <v/>
      </c>
      <c r="K30" s="48">
        <f>IF(OR($D30="",$C30=""),"",MAX(0,J30*(1+K$6/1200*MAX(0,MIN(EOMONTH(K$7,0),'Invoice Register'!$B$5)-MAX($D30,K$7-1))/DAY(EOMONTH(K$7,0)))-(IF(AND('Invoice Register'!$G29&lt;&gt;"",'Invoice Register'!$G29&gt;=K$7,'Invoice Register'!$G29&lt;=MIN(EOMONTH(K$7,0),'Invoice Register'!$B$5)),IF('Invoice Register'!$H29="",0,'Invoice Register'!$H29),0)+IF(AND('Invoice Register'!$I29&lt;&gt;"",'Invoice Register'!$I29&gt;=K$7,'Invoice Register'!$I29&lt;=MIN(EOMONTH(K$7,0),'Invoice Register'!$B$5)),IF('Invoice Register'!$J29="",0,'Invoice Register'!$J29),0))))</f>
        <v/>
      </c>
      <c r="L30" s="48">
        <f>IF(OR($D30="",$C30=""),"",MAX(0,K30*(1+L$6/1200*MAX(0,MIN(EOMONTH(L$7,0),'Invoice Register'!$B$5)-MAX($D30,L$7-1))/DAY(EOMONTH(L$7,0)))-(IF(AND('Invoice Register'!$G29&lt;&gt;"",'Invoice Register'!$G29&gt;=L$7,'Invoice Register'!$G29&lt;=MIN(EOMONTH(L$7,0),'Invoice Register'!$B$5)),IF('Invoice Register'!$H29="",0,'Invoice Register'!$H29),0)+IF(AND('Invoice Register'!$I29&lt;&gt;"",'Invoice Register'!$I29&gt;=L$7,'Invoice Register'!$I29&lt;=MIN(EOMONTH(L$7,0),'Invoice Register'!$B$5)),IF('Invoice Register'!$J29="",0,'Invoice Register'!$J29),0))))</f>
        <v/>
      </c>
      <c r="M30" s="48">
        <f>IF(OR($D30="",$C30=""),"",MAX(0,L30*(1+M$6/1200*MAX(0,MIN(EOMONTH(M$7,0),'Invoice Register'!$B$5)-MAX($D30,M$7-1))/DAY(EOMONTH(M$7,0)))-(IF(AND('Invoice Register'!$G29&lt;&gt;"",'Invoice Register'!$G29&gt;=M$7,'Invoice Register'!$G29&lt;=MIN(EOMONTH(M$7,0),'Invoice Register'!$B$5)),IF('Invoice Register'!$H29="",0,'Invoice Register'!$H29),0)+IF(AND('Invoice Register'!$I29&lt;&gt;"",'Invoice Register'!$I29&gt;=M$7,'Invoice Register'!$I29&lt;=MIN(EOMONTH(M$7,0),'Invoice Register'!$B$5)),IF('Invoice Register'!$J29="",0,'Invoice Register'!$J29),0))))</f>
        <v/>
      </c>
      <c r="N30" s="48">
        <f>IF(OR($D30="",$C30=""),"",MAX(0,M30*(1+N$6/1200*MAX(0,MIN(EOMONTH(N$7,0),'Invoice Register'!$B$5)-MAX($D30,N$7-1))/DAY(EOMONTH(N$7,0)))-(IF(AND('Invoice Register'!$G29&lt;&gt;"",'Invoice Register'!$G29&gt;=N$7,'Invoice Register'!$G29&lt;=MIN(EOMONTH(N$7,0),'Invoice Register'!$B$5)),IF('Invoice Register'!$H29="",0,'Invoice Register'!$H29),0)+IF(AND('Invoice Register'!$I29&lt;&gt;"",'Invoice Register'!$I29&gt;=N$7,'Invoice Register'!$I29&lt;=MIN(EOMONTH(N$7,0),'Invoice Register'!$B$5)),IF('Invoice Register'!$J29="",0,'Invoice Register'!$J29),0))))</f>
        <v/>
      </c>
      <c r="O30" s="48">
        <f>IF(OR($D30="",$C30=""),"",MAX(0,N30*(1+O$6/1200*MAX(0,MIN(EOMONTH(O$7,0),'Invoice Register'!$B$5)-MAX($D30,O$7-1))/DAY(EOMONTH(O$7,0)))-(IF(AND('Invoice Register'!$G29&lt;&gt;"",'Invoice Register'!$G29&gt;=O$7,'Invoice Register'!$G29&lt;=MIN(EOMONTH(O$7,0),'Invoice Register'!$B$5)),IF('Invoice Register'!$H29="",0,'Invoice Register'!$H29),0)+IF(AND('Invoice Register'!$I29&lt;&gt;"",'Invoice Register'!$I29&gt;=O$7,'Invoice Register'!$I29&lt;=MIN(EOMONTH(O$7,0),'Invoice Register'!$B$5)),IF('Invoice Register'!$J29="",0,'Invoice Register'!$J29),0))))</f>
        <v/>
      </c>
      <c r="P30" s="48">
        <f>IF(OR($D30="",$C30=""),"",MAX(0,O30*(1+P$6/1200*MAX(0,MIN(EOMONTH(P$7,0),'Invoice Register'!$B$5)-MAX($D30,P$7-1))/DAY(EOMONTH(P$7,0)))-(IF(AND('Invoice Register'!$G29&lt;&gt;"",'Invoice Register'!$G29&gt;=P$7,'Invoice Register'!$G29&lt;=MIN(EOMONTH(P$7,0),'Invoice Register'!$B$5)),IF('Invoice Register'!$H29="",0,'Invoice Register'!$H29),0)+IF(AND('Invoice Register'!$I29&lt;&gt;"",'Invoice Register'!$I29&gt;=P$7,'Invoice Register'!$I29&lt;=MIN(EOMONTH(P$7,0),'Invoice Register'!$B$5)),IF('Invoice Register'!$J29="",0,'Invoice Register'!$J29),0))))</f>
        <v/>
      </c>
      <c r="Q30" s="48">
        <f>IF(OR($D30="",$C30=""),"",MAX(0,P30*(1+Q$6/1200*MAX(0,MIN(EOMONTH(Q$7,0),'Invoice Register'!$B$5)-MAX($D30,Q$7-1))/DAY(EOMONTH(Q$7,0)))-(IF(AND('Invoice Register'!$G29&lt;&gt;"",'Invoice Register'!$G29&gt;=Q$7,'Invoice Register'!$G29&lt;=MIN(EOMONTH(Q$7,0),'Invoice Register'!$B$5)),IF('Invoice Register'!$H29="",0,'Invoice Register'!$H29),0)+IF(AND('Invoice Register'!$I29&lt;&gt;"",'Invoice Register'!$I29&gt;=Q$7,'Invoice Register'!$I29&lt;=MIN(EOMONTH(Q$7,0),'Invoice Register'!$B$5)),IF('Invoice Register'!$J29="",0,'Invoice Register'!$J29),0))))</f>
        <v/>
      </c>
      <c r="R30" s="48">
        <f>IF(OR($D30="",$C30=""),"",MAX(0,Q30*(1+R$6/1200*MAX(0,MIN(EOMONTH(R$7,0),'Invoice Register'!$B$5)-MAX($D30,R$7-1))/DAY(EOMONTH(R$7,0)))-(IF(AND('Invoice Register'!$G29&lt;&gt;"",'Invoice Register'!$G29&gt;=R$7,'Invoice Register'!$G29&lt;=MIN(EOMONTH(R$7,0),'Invoice Register'!$B$5)),IF('Invoice Register'!$H29="",0,'Invoice Register'!$H29),0)+IF(AND('Invoice Register'!$I29&lt;&gt;"",'Invoice Register'!$I29&gt;=R$7,'Invoice Register'!$I29&lt;=MIN(EOMONTH(R$7,0),'Invoice Register'!$B$5)),IF('Invoice Register'!$J29="",0,'Invoice Register'!$J29),0))))</f>
        <v/>
      </c>
      <c r="S30" s="48">
        <f>IF(OR($D30="",$C30=""),"",MAX(0,R30*(1+S$6/1200*MAX(0,MIN(EOMONTH(S$7,0),'Invoice Register'!$B$5)-MAX($D30,S$7-1))/DAY(EOMONTH(S$7,0)))-(IF(AND('Invoice Register'!$G29&lt;&gt;"",'Invoice Register'!$G29&gt;=S$7,'Invoice Register'!$G29&lt;=MIN(EOMONTH(S$7,0),'Invoice Register'!$B$5)),IF('Invoice Register'!$H29="",0,'Invoice Register'!$H29),0)+IF(AND('Invoice Register'!$I29&lt;&gt;"",'Invoice Register'!$I29&gt;=S$7,'Invoice Register'!$I29&lt;=MIN(EOMONTH(S$7,0),'Invoice Register'!$B$5)),IF('Invoice Register'!$J29="",0,'Invoice Register'!$J29),0))))</f>
        <v/>
      </c>
      <c r="T30" s="48">
        <f>IF(OR($D30="",$C30=""),"",MAX(0,S30*(1+T$6/1200*MAX(0,MIN(EOMONTH(T$7,0),'Invoice Register'!$B$5)-MAX($D30,T$7-1))/DAY(EOMONTH(T$7,0)))-(IF(AND('Invoice Register'!$G29&lt;&gt;"",'Invoice Register'!$G29&gt;=T$7,'Invoice Register'!$G29&lt;=MIN(EOMONTH(T$7,0),'Invoice Register'!$B$5)),IF('Invoice Register'!$H29="",0,'Invoice Register'!$H29),0)+IF(AND('Invoice Register'!$I29&lt;&gt;"",'Invoice Register'!$I29&gt;=T$7,'Invoice Register'!$I29&lt;=MIN(EOMONTH(T$7,0),'Invoice Register'!$B$5)),IF('Invoice Register'!$J29="",0,'Invoice Register'!$J29),0))))</f>
        <v/>
      </c>
      <c r="U30" s="48">
        <f>IF(OR($D30="",$C30=""),"",MAX(0,T30*(1+U$6/1200*MAX(0,MIN(EOMONTH(U$7,0),'Invoice Register'!$B$5)-MAX($D30,U$7-1))/DAY(EOMONTH(U$7,0)))-(IF(AND('Invoice Register'!$G29&lt;&gt;"",'Invoice Register'!$G29&gt;=U$7,'Invoice Register'!$G29&lt;=MIN(EOMONTH(U$7,0),'Invoice Register'!$B$5)),IF('Invoice Register'!$H29="",0,'Invoice Register'!$H29),0)+IF(AND('Invoice Register'!$I29&lt;&gt;"",'Invoice Register'!$I29&gt;=U$7,'Invoice Register'!$I29&lt;=MIN(EOMONTH(U$7,0),'Invoice Register'!$B$5)),IF('Invoice Register'!$J29="",0,'Invoice Register'!$J29),0))))</f>
        <v/>
      </c>
      <c r="V30" s="48">
        <f>IF(OR($D30="",$C30=""),"",MAX(0,U30*(1+V$6/1200*MAX(0,MIN(EOMONTH(V$7,0),'Invoice Register'!$B$5)-MAX($D30,V$7-1))/DAY(EOMONTH(V$7,0)))-(IF(AND('Invoice Register'!$G29&lt;&gt;"",'Invoice Register'!$G29&gt;=V$7,'Invoice Register'!$G29&lt;=MIN(EOMONTH(V$7,0),'Invoice Register'!$B$5)),IF('Invoice Register'!$H29="",0,'Invoice Register'!$H29),0)+IF(AND('Invoice Register'!$I29&lt;&gt;"",'Invoice Register'!$I29&gt;=V$7,'Invoice Register'!$I29&lt;=MIN(EOMONTH(V$7,0),'Invoice Register'!$B$5)),IF('Invoice Register'!$J29="",0,'Invoice Register'!$J29),0))))</f>
        <v/>
      </c>
      <c r="W30" s="48">
        <f>IF(OR($D30="",$C30=""),"",MAX(0,V30*(1+W$6/1200*MAX(0,MIN(EOMONTH(W$7,0),'Invoice Register'!$B$5)-MAX($D30,W$7-1))/DAY(EOMONTH(W$7,0)))-(IF(AND('Invoice Register'!$G29&lt;&gt;"",'Invoice Register'!$G29&gt;=W$7,'Invoice Register'!$G29&lt;=MIN(EOMONTH(W$7,0),'Invoice Register'!$B$5)),IF('Invoice Register'!$H29="",0,'Invoice Register'!$H29),0)+IF(AND('Invoice Register'!$I29&lt;&gt;"",'Invoice Register'!$I29&gt;=W$7,'Invoice Register'!$I29&lt;=MIN(EOMONTH(W$7,0),'Invoice Register'!$B$5)),IF('Invoice Register'!$J29="",0,'Invoice Register'!$J29),0))))</f>
        <v/>
      </c>
      <c r="X30" s="48">
        <f>IF(OR($D30="",$C30=""),"",MAX(0,W30*(1+X$6/1200*MAX(0,MIN(EOMONTH(X$7,0),'Invoice Register'!$B$5)-MAX($D30,X$7-1))/DAY(EOMONTH(X$7,0)))-(IF(AND('Invoice Register'!$G29&lt;&gt;"",'Invoice Register'!$G29&gt;=X$7,'Invoice Register'!$G29&lt;=MIN(EOMONTH(X$7,0),'Invoice Register'!$B$5)),IF('Invoice Register'!$H29="",0,'Invoice Register'!$H29),0)+IF(AND('Invoice Register'!$I29&lt;&gt;"",'Invoice Register'!$I29&gt;=X$7,'Invoice Register'!$I29&lt;=MIN(EOMONTH(X$7,0),'Invoice Register'!$B$5)),IF('Invoice Register'!$J29="",0,'Invoice Register'!$J29),0))))</f>
        <v/>
      </c>
      <c r="Y30" s="48">
        <f>IF(OR($D30="",$C30=""),"",MAX(0,X30*(1+Y$6/1200*MAX(0,MIN(EOMONTH(Y$7,0),'Invoice Register'!$B$5)-MAX($D30,Y$7-1))/DAY(EOMONTH(Y$7,0)))-(IF(AND('Invoice Register'!$G29&lt;&gt;"",'Invoice Register'!$G29&gt;=Y$7,'Invoice Register'!$G29&lt;=MIN(EOMONTH(Y$7,0),'Invoice Register'!$B$5)),IF('Invoice Register'!$H29="",0,'Invoice Register'!$H29),0)+IF(AND('Invoice Register'!$I29&lt;&gt;"",'Invoice Register'!$I29&gt;=Y$7,'Invoice Register'!$I29&lt;=MIN(EOMONTH(Y$7,0),'Invoice Register'!$B$5)),IF('Invoice Register'!$J29="",0,'Invoice Register'!$J29),0))))</f>
        <v/>
      </c>
      <c r="Z30" s="48">
        <f>IF(OR($D30="",$C30=""),"",MAX(0,Y30*(1+Z$6/1200*MAX(0,MIN(EOMONTH(Z$7,0),'Invoice Register'!$B$5)-MAX($D30,Z$7-1))/DAY(EOMONTH(Z$7,0)))-(IF(AND('Invoice Register'!$G29&lt;&gt;"",'Invoice Register'!$G29&gt;=Z$7,'Invoice Register'!$G29&lt;=MIN(EOMONTH(Z$7,0),'Invoice Register'!$B$5)),IF('Invoice Register'!$H29="",0,'Invoice Register'!$H29),0)+IF(AND('Invoice Register'!$I29&lt;&gt;"",'Invoice Register'!$I29&gt;=Z$7,'Invoice Register'!$I29&lt;=MIN(EOMONTH(Z$7,0),'Invoice Register'!$B$5)),IF('Invoice Register'!$J29="",0,'Invoice Register'!$J29),0))))</f>
        <v/>
      </c>
      <c r="AA30" s="48">
        <f>IF(OR($D30="",$C30=""),"",MAX(0,Z30*(1+AA$6/1200*MAX(0,MIN(EOMONTH(AA$7,0),'Invoice Register'!$B$5)-MAX($D30,AA$7-1))/DAY(EOMONTH(AA$7,0)))-(IF(AND('Invoice Register'!$G29&lt;&gt;"",'Invoice Register'!$G29&gt;=AA$7,'Invoice Register'!$G29&lt;=MIN(EOMONTH(AA$7,0),'Invoice Register'!$B$5)),IF('Invoice Register'!$H29="",0,'Invoice Register'!$H29),0)+IF(AND('Invoice Register'!$I29&lt;&gt;"",'Invoice Register'!$I29&gt;=AA$7,'Invoice Register'!$I29&lt;=MIN(EOMONTH(AA$7,0),'Invoice Register'!$B$5)),IF('Invoice Register'!$J29="",0,'Invoice Register'!$J29),0))))</f>
        <v/>
      </c>
      <c r="AB30" s="48">
        <f>IF(OR($D30="",$C30=""),"",MAX(0,AA30*(1+AB$6/1200*MAX(0,MIN(EOMONTH(AB$7,0),'Invoice Register'!$B$5)-MAX($D30,AB$7-1))/DAY(EOMONTH(AB$7,0)))-(IF(AND('Invoice Register'!$G29&lt;&gt;"",'Invoice Register'!$G29&gt;=AB$7,'Invoice Register'!$G29&lt;=MIN(EOMONTH(AB$7,0),'Invoice Register'!$B$5)),IF('Invoice Register'!$H29="",0,'Invoice Register'!$H29),0)+IF(AND('Invoice Register'!$I29&lt;&gt;"",'Invoice Register'!$I29&gt;=AB$7,'Invoice Register'!$I29&lt;=MIN(EOMONTH(AB$7,0),'Invoice Register'!$B$5)),IF('Invoice Register'!$J29="",0,'Invoice Register'!$J29),0))))</f>
        <v/>
      </c>
      <c r="AC30" s="49">
        <f>IF(OR($D30="",$C30=""),"",ROUND(AB30+(IF(AND('Invoice Register'!$G29&lt;&gt;"",'Invoice Register'!$G29&lt;='Invoice Register'!$B$5),IF('Invoice Register'!$H29="",0,'Invoice Register'!$H29),0)+IF(AND('Invoice Register'!$I29&lt;&gt;"",'Invoice Register'!$I29&lt;='Invoice Register'!$B$5),IF('Invoice Register'!$J29="",0,'Invoice Register'!$J29),0))-$C30,2))</f>
        <v/>
      </c>
    </row>
    <row r="31" ht="15" customHeight="1" s="29">
      <c r="A31" s="46">
        <f>'Invoice Register'!A30</f>
        <v/>
      </c>
      <c r="B31" s="46">
        <f>'Invoice Register'!B30</f>
        <v/>
      </c>
      <c r="C31" s="46">
        <f>'Invoice Register'!E30</f>
        <v/>
      </c>
      <c r="D31" s="47">
        <f>'Invoice Register'!K30</f>
        <v/>
      </c>
      <c r="E31" s="48">
        <f>IF(OR($D31="",$C31=""),"",MAX(0,$C31*(1+E$6/1200*MAX(0,MIN(EOMONTH(E$7,0),'Invoice Register'!$B$5)-MAX($D31,E$7-1))/DAY(EOMONTH(E$7,0)))-(IF(AND('Invoice Register'!$G30&lt;&gt;"",'Invoice Register'!$G30&gt;=E$7,'Invoice Register'!$G30&lt;=MIN(EOMONTH(E$7,0),'Invoice Register'!$B$5)),IF('Invoice Register'!$H30="",0,'Invoice Register'!$H30),0)+IF(AND('Invoice Register'!$I30&lt;&gt;"",'Invoice Register'!$I30&gt;=E$7,'Invoice Register'!$I30&lt;=MIN(EOMONTH(E$7,0),'Invoice Register'!$B$5)),IF('Invoice Register'!$J30="",0,'Invoice Register'!$J30),0))))</f>
        <v/>
      </c>
      <c r="F31" s="48">
        <f>IF(OR($D31="",$C31=""),"",MAX(0,E31*(1+F$6/1200*MAX(0,MIN(EOMONTH(F$7,0),'Invoice Register'!$B$5)-MAX($D31,F$7-1))/DAY(EOMONTH(F$7,0)))-(IF(AND('Invoice Register'!$G30&lt;&gt;"",'Invoice Register'!$G30&gt;=F$7,'Invoice Register'!$G30&lt;=MIN(EOMONTH(F$7,0),'Invoice Register'!$B$5)),IF('Invoice Register'!$H30="",0,'Invoice Register'!$H30),0)+IF(AND('Invoice Register'!$I30&lt;&gt;"",'Invoice Register'!$I30&gt;=F$7,'Invoice Register'!$I30&lt;=MIN(EOMONTH(F$7,0),'Invoice Register'!$B$5)),IF('Invoice Register'!$J30="",0,'Invoice Register'!$J30),0))))</f>
        <v/>
      </c>
      <c r="G31" s="48">
        <f>IF(OR($D31="",$C31=""),"",MAX(0,F31*(1+G$6/1200*MAX(0,MIN(EOMONTH(G$7,0),'Invoice Register'!$B$5)-MAX($D31,G$7-1))/DAY(EOMONTH(G$7,0)))-(IF(AND('Invoice Register'!$G30&lt;&gt;"",'Invoice Register'!$G30&gt;=G$7,'Invoice Register'!$G30&lt;=MIN(EOMONTH(G$7,0),'Invoice Register'!$B$5)),IF('Invoice Register'!$H30="",0,'Invoice Register'!$H30),0)+IF(AND('Invoice Register'!$I30&lt;&gt;"",'Invoice Register'!$I30&gt;=G$7,'Invoice Register'!$I30&lt;=MIN(EOMONTH(G$7,0),'Invoice Register'!$B$5)),IF('Invoice Register'!$J30="",0,'Invoice Register'!$J30),0))))</f>
        <v/>
      </c>
      <c r="H31" s="48">
        <f>IF(OR($D31="",$C31=""),"",MAX(0,G31*(1+H$6/1200*MAX(0,MIN(EOMONTH(H$7,0),'Invoice Register'!$B$5)-MAX($D31,H$7-1))/DAY(EOMONTH(H$7,0)))-(IF(AND('Invoice Register'!$G30&lt;&gt;"",'Invoice Register'!$G30&gt;=H$7,'Invoice Register'!$G30&lt;=MIN(EOMONTH(H$7,0),'Invoice Register'!$B$5)),IF('Invoice Register'!$H30="",0,'Invoice Register'!$H30),0)+IF(AND('Invoice Register'!$I30&lt;&gt;"",'Invoice Register'!$I30&gt;=H$7,'Invoice Register'!$I30&lt;=MIN(EOMONTH(H$7,0),'Invoice Register'!$B$5)),IF('Invoice Register'!$J30="",0,'Invoice Register'!$J30),0))))</f>
        <v/>
      </c>
      <c r="I31" s="48">
        <f>IF(OR($D31="",$C31=""),"",MAX(0,H31*(1+I$6/1200*MAX(0,MIN(EOMONTH(I$7,0),'Invoice Register'!$B$5)-MAX($D31,I$7-1))/DAY(EOMONTH(I$7,0)))-(IF(AND('Invoice Register'!$G30&lt;&gt;"",'Invoice Register'!$G30&gt;=I$7,'Invoice Register'!$G30&lt;=MIN(EOMONTH(I$7,0),'Invoice Register'!$B$5)),IF('Invoice Register'!$H30="",0,'Invoice Register'!$H30),0)+IF(AND('Invoice Register'!$I30&lt;&gt;"",'Invoice Register'!$I30&gt;=I$7,'Invoice Register'!$I30&lt;=MIN(EOMONTH(I$7,0),'Invoice Register'!$B$5)),IF('Invoice Register'!$J30="",0,'Invoice Register'!$J30),0))))</f>
        <v/>
      </c>
      <c r="J31" s="48">
        <f>IF(OR($D31="",$C31=""),"",MAX(0,I31*(1+J$6/1200*MAX(0,MIN(EOMONTH(J$7,0),'Invoice Register'!$B$5)-MAX($D31,J$7-1))/DAY(EOMONTH(J$7,0)))-(IF(AND('Invoice Register'!$G30&lt;&gt;"",'Invoice Register'!$G30&gt;=J$7,'Invoice Register'!$G30&lt;=MIN(EOMONTH(J$7,0),'Invoice Register'!$B$5)),IF('Invoice Register'!$H30="",0,'Invoice Register'!$H30),0)+IF(AND('Invoice Register'!$I30&lt;&gt;"",'Invoice Register'!$I30&gt;=J$7,'Invoice Register'!$I30&lt;=MIN(EOMONTH(J$7,0),'Invoice Register'!$B$5)),IF('Invoice Register'!$J30="",0,'Invoice Register'!$J30),0))))</f>
        <v/>
      </c>
      <c r="K31" s="48">
        <f>IF(OR($D31="",$C31=""),"",MAX(0,J31*(1+K$6/1200*MAX(0,MIN(EOMONTH(K$7,0),'Invoice Register'!$B$5)-MAX($D31,K$7-1))/DAY(EOMONTH(K$7,0)))-(IF(AND('Invoice Register'!$G30&lt;&gt;"",'Invoice Register'!$G30&gt;=K$7,'Invoice Register'!$G30&lt;=MIN(EOMONTH(K$7,0),'Invoice Register'!$B$5)),IF('Invoice Register'!$H30="",0,'Invoice Register'!$H30),0)+IF(AND('Invoice Register'!$I30&lt;&gt;"",'Invoice Register'!$I30&gt;=K$7,'Invoice Register'!$I30&lt;=MIN(EOMONTH(K$7,0),'Invoice Register'!$B$5)),IF('Invoice Register'!$J30="",0,'Invoice Register'!$J30),0))))</f>
        <v/>
      </c>
      <c r="L31" s="48">
        <f>IF(OR($D31="",$C31=""),"",MAX(0,K31*(1+L$6/1200*MAX(0,MIN(EOMONTH(L$7,0),'Invoice Register'!$B$5)-MAX($D31,L$7-1))/DAY(EOMONTH(L$7,0)))-(IF(AND('Invoice Register'!$G30&lt;&gt;"",'Invoice Register'!$G30&gt;=L$7,'Invoice Register'!$G30&lt;=MIN(EOMONTH(L$7,0),'Invoice Register'!$B$5)),IF('Invoice Register'!$H30="",0,'Invoice Register'!$H30),0)+IF(AND('Invoice Register'!$I30&lt;&gt;"",'Invoice Register'!$I30&gt;=L$7,'Invoice Register'!$I30&lt;=MIN(EOMONTH(L$7,0),'Invoice Register'!$B$5)),IF('Invoice Register'!$J30="",0,'Invoice Register'!$J30),0))))</f>
        <v/>
      </c>
      <c r="M31" s="48">
        <f>IF(OR($D31="",$C31=""),"",MAX(0,L31*(1+M$6/1200*MAX(0,MIN(EOMONTH(M$7,0),'Invoice Register'!$B$5)-MAX($D31,M$7-1))/DAY(EOMONTH(M$7,0)))-(IF(AND('Invoice Register'!$G30&lt;&gt;"",'Invoice Register'!$G30&gt;=M$7,'Invoice Register'!$G30&lt;=MIN(EOMONTH(M$7,0),'Invoice Register'!$B$5)),IF('Invoice Register'!$H30="",0,'Invoice Register'!$H30),0)+IF(AND('Invoice Register'!$I30&lt;&gt;"",'Invoice Register'!$I30&gt;=M$7,'Invoice Register'!$I30&lt;=MIN(EOMONTH(M$7,0),'Invoice Register'!$B$5)),IF('Invoice Register'!$J30="",0,'Invoice Register'!$J30),0))))</f>
        <v/>
      </c>
      <c r="N31" s="48">
        <f>IF(OR($D31="",$C31=""),"",MAX(0,M31*(1+N$6/1200*MAX(0,MIN(EOMONTH(N$7,0),'Invoice Register'!$B$5)-MAX($D31,N$7-1))/DAY(EOMONTH(N$7,0)))-(IF(AND('Invoice Register'!$G30&lt;&gt;"",'Invoice Register'!$G30&gt;=N$7,'Invoice Register'!$G30&lt;=MIN(EOMONTH(N$7,0),'Invoice Register'!$B$5)),IF('Invoice Register'!$H30="",0,'Invoice Register'!$H30),0)+IF(AND('Invoice Register'!$I30&lt;&gt;"",'Invoice Register'!$I30&gt;=N$7,'Invoice Register'!$I30&lt;=MIN(EOMONTH(N$7,0),'Invoice Register'!$B$5)),IF('Invoice Register'!$J30="",0,'Invoice Register'!$J30),0))))</f>
        <v/>
      </c>
      <c r="O31" s="48">
        <f>IF(OR($D31="",$C31=""),"",MAX(0,N31*(1+O$6/1200*MAX(0,MIN(EOMONTH(O$7,0),'Invoice Register'!$B$5)-MAX($D31,O$7-1))/DAY(EOMONTH(O$7,0)))-(IF(AND('Invoice Register'!$G30&lt;&gt;"",'Invoice Register'!$G30&gt;=O$7,'Invoice Register'!$G30&lt;=MIN(EOMONTH(O$7,0),'Invoice Register'!$B$5)),IF('Invoice Register'!$H30="",0,'Invoice Register'!$H30),0)+IF(AND('Invoice Register'!$I30&lt;&gt;"",'Invoice Register'!$I30&gt;=O$7,'Invoice Register'!$I30&lt;=MIN(EOMONTH(O$7,0),'Invoice Register'!$B$5)),IF('Invoice Register'!$J30="",0,'Invoice Register'!$J30),0))))</f>
        <v/>
      </c>
      <c r="P31" s="48">
        <f>IF(OR($D31="",$C31=""),"",MAX(0,O31*(1+P$6/1200*MAX(0,MIN(EOMONTH(P$7,0),'Invoice Register'!$B$5)-MAX($D31,P$7-1))/DAY(EOMONTH(P$7,0)))-(IF(AND('Invoice Register'!$G30&lt;&gt;"",'Invoice Register'!$G30&gt;=P$7,'Invoice Register'!$G30&lt;=MIN(EOMONTH(P$7,0),'Invoice Register'!$B$5)),IF('Invoice Register'!$H30="",0,'Invoice Register'!$H30),0)+IF(AND('Invoice Register'!$I30&lt;&gt;"",'Invoice Register'!$I30&gt;=P$7,'Invoice Register'!$I30&lt;=MIN(EOMONTH(P$7,0),'Invoice Register'!$B$5)),IF('Invoice Register'!$J30="",0,'Invoice Register'!$J30),0))))</f>
        <v/>
      </c>
      <c r="Q31" s="48">
        <f>IF(OR($D31="",$C31=""),"",MAX(0,P31*(1+Q$6/1200*MAX(0,MIN(EOMONTH(Q$7,0),'Invoice Register'!$B$5)-MAX($D31,Q$7-1))/DAY(EOMONTH(Q$7,0)))-(IF(AND('Invoice Register'!$G30&lt;&gt;"",'Invoice Register'!$G30&gt;=Q$7,'Invoice Register'!$G30&lt;=MIN(EOMONTH(Q$7,0),'Invoice Register'!$B$5)),IF('Invoice Register'!$H30="",0,'Invoice Register'!$H30),0)+IF(AND('Invoice Register'!$I30&lt;&gt;"",'Invoice Register'!$I30&gt;=Q$7,'Invoice Register'!$I30&lt;=MIN(EOMONTH(Q$7,0),'Invoice Register'!$B$5)),IF('Invoice Register'!$J30="",0,'Invoice Register'!$J30),0))))</f>
        <v/>
      </c>
      <c r="R31" s="48">
        <f>IF(OR($D31="",$C31=""),"",MAX(0,Q31*(1+R$6/1200*MAX(0,MIN(EOMONTH(R$7,0),'Invoice Register'!$B$5)-MAX($D31,R$7-1))/DAY(EOMONTH(R$7,0)))-(IF(AND('Invoice Register'!$G30&lt;&gt;"",'Invoice Register'!$G30&gt;=R$7,'Invoice Register'!$G30&lt;=MIN(EOMONTH(R$7,0),'Invoice Register'!$B$5)),IF('Invoice Register'!$H30="",0,'Invoice Register'!$H30),0)+IF(AND('Invoice Register'!$I30&lt;&gt;"",'Invoice Register'!$I30&gt;=R$7,'Invoice Register'!$I30&lt;=MIN(EOMONTH(R$7,0),'Invoice Register'!$B$5)),IF('Invoice Register'!$J30="",0,'Invoice Register'!$J30),0))))</f>
        <v/>
      </c>
      <c r="S31" s="48">
        <f>IF(OR($D31="",$C31=""),"",MAX(0,R31*(1+S$6/1200*MAX(0,MIN(EOMONTH(S$7,0),'Invoice Register'!$B$5)-MAX($D31,S$7-1))/DAY(EOMONTH(S$7,0)))-(IF(AND('Invoice Register'!$G30&lt;&gt;"",'Invoice Register'!$G30&gt;=S$7,'Invoice Register'!$G30&lt;=MIN(EOMONTH(S$7,0),'Invoice Register'!$B$5)),IF('Invoice Register'!$H30="",0,'Invoice Register'!$H30),0)+IF(AND('Invoice Register'!$I30&lt;&gt;"",'Invoice Register'!$I30&gt;=S$7,'Invoice Register'!$I30&lt;=MIN(EOMONTH(S$7,0),'Invoice Register'!$B$5)),IF('Invoice Register'!$J30="",0,'Invoice Register'!$J30),0))))</f>
        <v/>
      </c>
      <c r="T31" s="48">
        <f>IF(OR($D31="",$C31=""),"",MAX(0,S31*(1+T$6/1200*MAX(0,MIN(EOMONTH(T$7,0),'Invoice Register'!$B$5)-MAX($D31,T$7-1))/DAY(EOMONTH(T$7,0)))-(IF(AND('Invoice Register'!$G30&lt;&gt;"",'Invoice Register'!$G30&gt;=T$7,'Invoice Register'!$G30&lt;=MIN(EOMONTH(T$7,0),'Invoice Register'!$B$5)),IF('Invoice Register'!$H30="",0,'Invoice Register'!$H30),0)+IF(AND('Invoice Register'!$I30&lt;&gt;"",'Invoice Register'!$I30&gt;=T$7,'Invoice Register'!$I30&lt;=MIN(EOMONTH(T$7,0),'Invoice Register'!$B$5)),IF('Invoice Register'!$J30="",0,'Invoice Register'!$J30),0))))</f>
        <v/>
      </c>
      <c r="U31" s="48">
        <f>IF(OR($D31="",$C31=""),"",MAX(0,T31*(1+U$6/1200*MAX(0,MIN(EOMONTH(U$7,0),'Invoice Register'!$B$5)-MAX($D31,U$7-1))/DAY(EOMONTH(U$7,0)))-(IF(AND('Invoice Register'!$G30&lt;&gt;"",'Invoice Register'!$G30&gt;=U$7,'Invoice Register'!$G30&lt;=MIN(EOMONTH(U$7,0),'Invoice Register'!$B$5)),IF('Invoice Register'!$H30="",0,'Invoice Register'!$H30),0)+IF(AND('Invoice Register'!$I30&lt;&gt;"",'Invoice Register'!$I30&gt;=U$7,'Invoice Register'!$I30&lt;=MIN(EOMONTH(U$7,0),'Invoice Register'!$B$5)),IF('Invoice Register'!$J30="",0,'Invoice Register'!$J30),0))))</f>
        <v/>
      </c>
      <c r="V31" s="48">
        <f>IF(OR($D31="",$C31=""),"",MAX(0,U31*(1+V$6/1200*MAX(0,MIN(EOMONTH(V$7,0),'Invoice Register'!$B$5)-MAX($D31,V$7-1))/DAY(EOMONTH(V$7,0)))-(IF(AND('Invoice Register'!$G30&lt;&gt;"",'Invoice Register'!$G30&gt;=V$7,'Invoice Register'!$G30&lt;=MIN(EOMONTH(V$7,0),'Invoice Register'!$B$5)),IF('Invoice Register'!$H30="",0,'Invoice Register'!$H30),0)+IF(AND('Invoice Register'!$I30&lt;&gt;"",'Invoice Register'!$I30&gt;=V$7,'Invoice Register'!$I30&lt;=MIN(EOMONTH(V$7,0),'Invoice Register'!$B$5)),IF('Invoice Register'!$J30="",0,'Invoice Register'!$J30),0))))</f>
        <v/>
      </c>
      <c r="W31" s="48">
        <f>IF(OR($D31="",$C31=""),"",MAX(0,V31*(1+W$6/1200*MAX(0,MIN(EOMONTH(W$7,0),'Invoice Register'!$B$5)-MAX($D31,W$7-1))/DAY(EOMONTH(W$7,0)))-(IF(AND('Invoice Register'!$G30&lt;&gt;"",'Invoice Register'!$G30&gt;=W$7,'Invoice Register'!$G30&lt;=MIN(EOMONTH(W$7,0),'Invoice Register'!$B$5)),IF('Invoice Register'!$H30="",0,'Invoice Register'!$H30),0)+IF(AND('Invoice Register'!$I30&lt;&gt;"",'Invoice Register'!$I30&gt;=W$7,'Invoice Register'!$I30&lt;=MIN(EOMONTH(W$7,0),'Invoice Register'!$B$5)),IF('Invoice Register'!$J30="",0,'Invoice Register'!$J30),0))))</f>
        <v/>
      </c>
      <c r="X31" s="48">
        <f>IF(OR($D31="",$C31=""),"",MAX(0,W31*(1+X$6/1200*MAX(0,MIN(EOMONTH(X$7,0),'Invoice Register'!$B$5)-MAX($D31,X$7-1))/DAY(EOMONTH(X$7,0)))-(IF(AND('Invoice Register'!$G30&lt;&gt;"",'Invoice Register'!$G30&gt;=X$7,'Invoice Register'!$G30&lt;=MIN(EOMONTH(X$7,0),'Invoice Register'!$B$5)),IF('Invoice Register'!$H30="",0,'Invoice Register'!$H30),0)+IF(AND('Invoice Register'!$I30&lt;&gt;"",'Invoice Register'!$I30&gt;=X$7,'Invoice Register'!$I30&lt;=MIN(EOMONTH(X$7,0),'Invoice Register'!$B$5)),IF('Invoice Register'!$J30="",0,'Invoice Register'!$J30),0))))</f>
        <v/>
      </c>
      <c r="Y31" s="48">
        <f>IF(OR($D31="",$C31=""),"",MAX(0,X31*(1+Y$6/1200*MAX(0,MIN(EOMONTH(Y$7,0),'Invoice Register'!$B$5)-MAX($D31,Y$7-1))/DAY(EOMONTH(Y$7,0)))-(IF(AND('Invoice Register'!$G30&lt;&gt;"",'Invoice Register'!$G30&gt;=Y$7,'Invoice Register'!$G30&lt;=MIN(EOMONTH(Y$7,0),'Invoice Register'!$B$5)),IF('Invoice Register'!$H30="",0,'Invoice Register'!$H30),0)+IF(AND('Invoice Register'!$I30&lt;&gt;"",'Invoice Register'!$I30&gt;=Y$7,'Invoice Register'!$I30&lt;=MIN(EOMONTH(Y$7,0),'Invoice Register'!$B$5)),IF('Invoice Register'!$J30="",0,'Invoice Register'!$J30),0))))</f>
        <v/>
      </c>
      <c r="Z31" s="48">
        <f>IF(OR($D31="",$C31=""),"",MAX(0,Y31*(1+Z$6/1200*MAX(0,MIN(EOMONTH(Z$7,0),'Invoice Register'!$B$5)-MAX($D31,Z$7-1))/DAY(EOMONTH(Z$7,0)))-(IF(AND('Invoice Register'!$G30&lt;&gt;"",'Invoice Register'!$G30&gt;=Z$7,'Invoice Register'!$G30&lt;=MIN(EOMONTH(Z$7,0),'Invoice Register'!$B$5)),IF('Invoice Register'!$H30="",0,'Invoice Register'!$H30),0)+IF(AND('Invoice Register'!$I30&lt;&gt;"",'Invoice Register'!$I30&gt;=Z$7,'Invoice Register'!$I30&lt;=MIN(EOMONTH(Z$7,0),'Invoice Register'!$B$5)),IF('Invoice Register'!$J30="",0,'Invoice Register'!$J30),0))))</f>
        <v/>
      </c>
      <c r="AA31" s="48">
        <f>IF(OR($D31="",$C31=""),"",MAX(0,Z31*(1+AA$6/1200*MAX(0,MIN(EOMONTH(AA$7,0),'Invoice Register'!$B$5)-MAX($D31,AA$7-1))/DAY(EOMONTH(AA$7,0)))-(IF(AND('Invoice Register'!$G30&lt;&gt;"",'Invoice Register'!$G30&gt;=AA$7,'Invoice Register'!$G30&lt;=MIN(EOMONTH(AA$7,0),'Invoice Register'!$B$5)),IF('Invoice Register'!$H30="",0,'Invoice Register'!$H30),0)+IF(AND('Invoice Register'!$I30&lt;&gt;"",'Invoice Register'!$I30&gt;=AA$7,'Invoice Register'!$I30&lt;=MIN(EOMONTH(AA$7,0),'Invoice Register'!$B$5)),IF('Invoice Register'!$J30="",0,'Invoice Register'!$J30),0))))</f>
        <v/>
      </c>
      <c r="AB31" s="48">
        <f>IF(OR($D31="",$C31=""),"",MAX(0,AA31*(1+AB$6/1200*MAX(0,MIN(EOMONTH(AB$7,0),'Invoice Register'!$B$5)-MAX($D31,AB$7-1))/DAY(EOMONTH(AB$7,0)))-(IF(AND('Invoice Register'!$G30&lt;&gt;"",'Invoice Register'!$G30&gt;=AB$7,'Invoice Register'!$G30&lt;=MIN(EOMONTH(AB$7,0),'Invoice Register'!$B$5)),IF('Invoice Register'!$H30="",0,'Invoice Register'!$H30),0)+IF(AND('Invoice Register'!$I30&lt;&gt;"",'Invoice Register'!$I30&gt;=AB$7,'Invoice Register'!$I30&lt;=MIN(EOMONTH(AB$7,0),'Invoice Register'!$B$5)),IF('Invoice Register'!$J30="",0,'Invoice Register'!$J30),0))))</f>
        <v/>
      </c>
      <c r="AC31" s="49">
        <f>IF(OR($D31="",$C31=""),"",ROUND(AB31+(IF(AND('Invoice Register'!$G30&lt;&gt;"",'Invoice Register'!$G30&lt;='Invoice Register'!$B$5),IF('Invoice Register'!$H30="",0,'Invoice Register'!$H30),0)+IF(AND('Invoice Register'!$I30&lt;&gt;"",'Invoice Register'!$I30&lt;='Invoice Register'!$B$5),IF('Invoice Register'!$J30="",0,'Invoice Register'!$J30),0))-$C31,2))</f>
        <v/>
      </c>
    </row>
    <row r="32" ht="15" customHeight="1" s="29">
      <c r="A32" s="46">
        <f>'Invoice Register'!A31</f>
        <v/>
      </c>
      <c r="B32" s="46">
        <f>'Invoice Register'!B31</f>
        <v/>
      </c>
      <c r="C32" s="46">
        <f>'Invoice Register'!E31</f>
        <v/>
      </c>
      <c r="D32" s="47">
        <f>'Invoice Register'!K31</f>
        <v/>
      </c>
      <c r="E32" s="48">
        <f>IF(OR($D32="",$C32=""),"",MAX(0,$C32*(1+E$6/1200*MAX(0,MIN(EOMONTH(E$7,0),'Invoice Register'!$B$5)-MAX($D32,E$7-1))/DAY(EOMONTH(E$7,0)))-(IF(AND('Invoice Register'!$G31&lt;&gt;"",'Invoice Register'!$G31&gt;=E$7,'Invoice Register'!$G31&lt;=MIN(EOMONTH(E$7,0),'Invoice Register'!$B$5)),IF('Invoice Register'!$H31="",0,'Invoice Register'!$H31),0)+IF(AND('Invoice Register'!$I31&lt;&gt;"",'Invoice Register'!$I31&gt;=E$7,'Invoice Register'!$I31&lt;=MIN(EOMONTH(E$7,0),'Invoice Register'!$B$5)),IF('Invoice Register'!$J31="",0,'Invoice Register'!$J31),0))))</f>
        <v/>
      </c>
      <c r="F32" s="48">
        <f>IF(OR($D32="",$C32=""),"",MAX(0,E32*(1+F$6/1200*MAX(0,MIN(EOMONTH(F$7,0),'Invoice Register'!$B$5)-MAX($D32,F$7-1))/DAY(EOMONTH(F$7,0)))-(IF(AND('Invoice Register'!$G31&lt;&gt;"",'Invoice Register'!$G31&gt;=F$7,'Invoice Register'!$G31&lt;=MIN(EOMONTH(F$7,0),'Invoice Register'!$B$5)),IF('Invoice Register'!$H31="",0,'Invoice Register'!$H31),0)+IF(AND('Invoice Register'!$I31&lt;&gt;"",'Invoice Register'!$I31&gt;=F$7,'Invoice Register'!$I31&lt;=MIN(EOMONTH(F$7,0),'Invoice Register'!$B$5)),IF('Invoice Register'!$J31="",0,'Invoice Register'!$J31),0))))</f>
        <v/>
      </c>
      <c r="G32" s="48">
        <f>IF(OR($D32="",$C32=""),"",MAX(0,F32*(1+G$6/1200*MAX(0,MIN(EOMONTH(G$7,0),'Invoice Register'!$B$5)-MAX($D32,G$7-1))/DAY(EOMONTH(G$7,0)))-(IF(AND('Invoice Register'!$G31&lt;&gt;"",'Invoice Register'!$G31&gt;=G$7,'Invoice Register'!$G31&lt;=MIN(EOMONTH(G$7,0),'Invoice Register'!$B$5)),IF('Invoice Register'!$H31="",0,'Invoice Register'!$H31),0)+IF(AND('Invoice Register'!$I31&lt;&gt;"",'Invoice Register'!$I31&gt;=G$7,'Invoice Register'!$I31&lt;=MIN(EOMONTH(G$7,0),'Invoice Register'!$B$5)),IF('Invoice Register'!$J31="",0,'Invoice Register'!$J31),0))))</f>
        <v/>
      </c>
      <c r="H32" s="48">
        <f>IF(OR($D32="",$C32=""),"",MAX(0,G32*(1+H$6/1200*MAX(0,MIN(EOMONTH(H$7,0),'Invoice Register'!$B$5)-MAX($D32,H$7-1))/DAY(EOMONTH(H$7,0)))-(IF(AND('Invoice Register'!$G31&lt;&gt;"",'Invoice Register'!$G31&gt;=H$7,'Invoice Register'!$G31&lt;=MIN(EOMONTH(H$7,0),'Invoice Register'!$B$5)),IF('Invoice Register'!$H31="",0,'Invoice Register'!$H31),0)+IF(AND('Invoice Register'!$I31&lt;&gt;"",'Invoice Register'!$I31&gt;=H$7,'Invoice Register'!$I31&lt;=MIN(EOMONTH(H$7,0),'Invoice Register'!$B$5)),IF('Invoice Register'!$J31="",0,'Invoice Register'!$J31),0))))</f>
        <v/>
      </c>
      <c r="I32" s="48">
        <f>IF(OR($D32="",$C32=""),"",MAX(0,H32*(1+I$6/1200*MAX(0,MIN(EOMONTH(I$7,0),'Invoice Register'!$B$5)-MAX($D32,I$7-1))/DAY(EOMONTH(I$7,0)))-(IF(AND('Invoice Register'!$G31&lt;&gt;"",'Invoice Register'!$G31&gt;=I$7,'Invoice Register'!$G31&lt;=MIN(EOMONTH(I$7,0),'Invoice Register'!$B$5)),IF('Invoice Register'!$H31="",0,'Invoice Register'!$H31),0)+IF(AND('Invoice Register'!$I31&lt;&gt;"",'Invoice Register'!$I31&gt;=I$7,'Invoice Register'!$I31&lt;=MIN(EOMONTH(I$7,0),'Invoice Register'!$B$5)),IF('Invoice Register'!$J31="",0,'Invoice Register'!$J31),0))))</f>
        <v/>
      </c>
      <c r="J32" s="48">
        <f>IF(OR($D32="",$C32=""),"",MAX(0,I32*(1+J$6/1200*MAX(0,MIN(EOMONTH(J$7,0),'Invoice Register'!$B$5)-MAX($D32,J$7-1))/DAY(EOMONTH(J$7,0)))-(IF(AND('Invoice Register'!$G31&lt;&gt;"",'Invoice Register'!$G31&gt;=J$7,'Invoice Register'!$G31&lt;=MIN(EOMONTH(J$7,0),'Invoice Register'!$B$5)),IF('Invoice Register'!$H31="",0,'Invoice Register'!$H31),0)+IF(AND('Invoice Register'!$I31&lt;&gt;"",'Invoice Register'!$I31&gt;=J$7,'Invoice Register'!$I31&lt;=MIN(EOMONTH(J$7,0),'Invoice Register'!$B$5)),IF('Invoice Register'!$J31="",0,'Invoice Register'!$J31),0))))</f>
        <v/>
      </c>
      <c r="K32" s="48">
        <f>IF(OR($D32="",$C32=""),"",MAX(0,J32*(1+K$6/1200*MAX(0,MIN(EOMONTH(K$7,0),'Invoice Register'!$B$5)-MAX($D32,K$7-1))/DAY(EOMONTH(K$7,0)))-(IF(AND('Invoice Register'!$G31&lt;&gt;"",'Invoice Register'!$G31&gt;=K$7,'Invoice Register'!$G31&lt;=MIN(EOMONTH(K$7,0),'Invoice Register'!$B$5)),IF('Invoice Register'!$H31="",0,'Invoice Register'!$H31),0)+IF(AND('Invoice Register'!$I31&lt;&gt;"",'Invoice Register'!$I31&gt;=K$7,'Invoice Register'!$I31&lt;=MIN(EOMONTH(K$7,0),'Invoice Register'!$B$5)),IF('Invoice Register'!$J31="",0,'Invoice Register'!$J31),0))))</f>
        <v/>
      </c>
      <c r="L32" s="48">
        <f>IF(OR($D32="",$C32=""),"",MAX(0,K32*(1+L$6/1200*MAX(0,MIN(EOMONTH(L$7,0),'Invoice Register'!$B$5)-MAX($D32,L$7-1))/DAY(EOMONTH(L$7,0)))-(IF(AND('Invoice Register'!$G31&lt;&gt;"",'Invoice Register'!$G31&gt;=L$7,'Invoice Register'!$G31&lt;=MIN(EOMONTH(L$7,0),'Invoice Register'!$B$5)),IF('Invoice Register'!$H31="",0,'Invoice Register'!$H31),0)+IF(AND('Invoice Register'!$I31&lt;&gt;"",'Invoice Register'!$I31&gt;=L$7,'Invoice Register'!$I31&lt;=MIN(EOMONTH(L$7,0),'Invoice Register'!$B$5)),IF('Invoice Register'!$J31="",0,'Invoice Register'!$J31),0))))</f>
        <v/>
      </c>
      <c r="M32" s="48">
        <f>IF(OR($D32="",$C32=""),"",MAX(0,L32*(1+M$6/1200*MAX(0,MIN(EOMONTH(M$7,0),'Invoice Register'!$B$5)-MAX($D32,M$7-1))/DAY(EOMONTH(M$7,0)))-(IF(AND('Invoice Register'!$G31&lt;&gt;"",'Invoice Register'!$G31&gt;=M$7,'Invoice Register'!$G31&lt;=MIN(EOMONTH(M$7,0),'Invoice Register'!$B$5)),IF('Invoice Register'!$H31="",0,'Invoice Register'!$H31),0)+IF(AND('Invoice Register'!$I31&lt;&gt;"",'Invoice Register'!$I31&gt;=M$7,'Invoice Register'!$I31&lt;=MIN(EOMONTH(M$7,0),'Invoice Register'!$B$5)),IF('Invoice Register'!$J31="",0,'Invoice Register'!$J31),0))))</f>
        <v/>
      </c>
      <c r="N32" s="48">
        <f>IF(OR($D32="",$C32=""),"",MAX(0,M32*(1+N$6/1200*MAX(0,MIN(EOMONTH(N$7,0),'Invoice Register'!$B$5)-MAX($D32,N$7-1))/DAY(EOMONTH(N$7,0)))-(IF(AND('Invoice Register'!$G31&lt;&gt;"",'Invoice Register'!$G31&gt;=N$7,'Invoice Register'!$G31&lt;=MIN(EOMONTH(N$7,0),'Invoice Register'!$B$5)),IF('Invoice Register'!$H31="",0,'Invoice Register'!$H31),0)+IF(AND('Invoice Register'!$I31&lt;&gt;"",'Invoice Register'!$I31&gt;=N$7,'Invoice Register'!$I31&lt;=MIN(EOMONTH(N$7,0),'Invoice Register'!$B$5)),IF('Invoice Register'!$J31="",0,'Invoice Register'!$J31),0))))</f>
        <v/>
      </c>
      <c r="O32" s="48">
        <f>IF(OR($D32="",$C32=""),"",MAX(0,N32*(1+O$6/1200*MAX(0,MIN(EOMONTH(O$7,0),'Invoice Register'!$B$5)-MAX($D32,O$7-1))/DAY(EOMONTH(O$7,0)))-(IF(AND('Invoice Register'!$G31&lt;&gt;"",'Invoice Register'!$G31&gt;=O$7,'Invoice Register'!$G31&lt;=MIN(EOMONTH(O$7,0),'Invoice Register'!$B$5)),IF('Invoice Register'!$H31="",0,'Invoice Register'!$H31),0)+IF(AND('Invoice Register'!$I31&lt;&gt;"",'Invoice Register'!$I31&gt;=O$7,'Invoice Register'!$I31&lt;=MIN(EOMONTH(O$7,0),'Invoice Register'!$B$5)),IF('Invoice Register'!$J31="",0,'Invoice Register'!$J31),0))))</f>
        <v/>
      </c>
      <c r="P32" s="48">
        <f>IF(OR($D32="",$C32=""),"",MAX(0,O32*(1+P$6/1200*MAX(0,MIN(EOMONTH(P$7,0),'Invoice Register'!$B$5)-MAX($D32,P$7-1))/DAY(EOMONTH(P$7,0)))-(IF(AND('Invoice Register'!$G31&lt;&gt;"",'Invoice Register'!$G31&gt;=P$7,'Invoice Register'!$G31&lt;=MIN(EOMONTH(P$7,0),'Invoice Register'!$B$5)),IF('Invoice Register'!$H31="",0,'Invoice Register'!$H31),0)+IF(AND('Invoice Register'!$I31&lt;&gt;"",'Invoice Register'!$I31&gt;=P$7,'Invoice Register'!$I31&lt;=MIN(EOMONTH(P$7,0),'Invoice Register'!$B$5)),IF('Invoice Register'!$J31="",0,'Invoice Register'!$J31),0))))</f>
        <v/>
      </c>
      <c r="Q32" s="48">
        <f>IF(OR($D32="",$C32=""),"",MAX(0,P32*(1+Q$6/1200*MAX(0,MIN(EOMONTH(Q$7,0),'Invoice Register'!$B$5)-MAX($D32,Q$7-1))/DAY(EOMONTH(Q$7,0)))-(IF(AND('Invoice Register'!$G31&lt;&gt;"",'Invoice Register'!$G31&gt;=Q$7,'Invoice Register'!$G31&lt;=MIN(EOMONTH(Q$7,0),'Invoice Register'!$B$5)),IF('Invoice Register'!$H31="",0,'Invoice Register'!$H31),0)+IF(AND('Invoice Register'!$I31&lt;&gt;"",'Invoice Register'!$I31&gt;=Q$7,'Invoice Register'!$I31&lt;=MIN(EOMONTH(Q$7,0),'Invoice Register'!$B$5)),IF('Invoice Register'!$J31="",0,'Invoice Register'!$J31),0))))</f>
        <v/>
      </c>
      <c r="R32" s="48">
        <f>IF(OR($D32="",$C32=""),"",MAX(0,Q32*(1+R$6/1200*MAX(0,MIN(EOMONTH(R$7,0),'Invoice Register'!$B$5)-MAX($D32,R$7-1))/DAY(EOMONTH(R$7,0)))-(IF(AND('Invoice Register'!$G31&lt;&gt;"",'Invoice Register'!$G31&gt;=R$7,'Invoice Register'!$G31&lt;=MIN(EOMONTH(R$7,0),'Invoice Register'!$B$5)),IF('Invoice Register'!$H31="",0,'Invoice Register'!$H31),0)+IF(AND('Invoice Register'!$I31&lt;&gt;"",'Invoice Register'!$I31&gt;=R$7,'Invoice Register'!$I31&lt;=MIN(EOMONTH(R$7,0),'Invoice Register'!$B$5)),IF('Invoice Register'!$J31="",0,'Invoice Register'!$J31),0))))</f>
        <v/>
      </c>
      <c r="S32" s="48">
        <f>IF(OR($D32="",$C32=""),"",MAX(0,R32*(1+S$6/1200*MAX(0,MIN(EOMONTH(S$7,0),'Invoice Register'!$B$5)-MAX($D32,S$7-1))/DAY(EOMONTH(S$7,0)))-(IF(AND('Invoice Register'!$G31&lt;&gt;"",'Invoice Register'!$G31&gt;=S$7,'Invoice Register'!$G31&lt;=MIN(EOMONTH(S$7,0),'Invoice Register'!$B$5)),IF('Invoice Register'!$H31="",0,'Invoice Register'!$H31),0)+IF(AND('Invoice Register'!$I31&lt;&gt;"",'Invoice Register'!$I31&gt;=S$7,'Invoice Register'!$I31&lt;=MIN(EOMONTH(S$7,0),'Invoice Register'!$B$5)),IF('Invoice Register'!$J31="",0,'Invoice Register'!$J31),0))))</f>
        <v/>
      </c>
      <c r="T32" s="48">
        <f>IF(OR($D32="",$C32=""),"",MAX(0,S32*(1+T$6/1200*MAX(0,MIN(EOMONTH(T$7,0),'Invoice Register'!$B$5)-MAX($D32,T$7-1))/DAY(EOMONTH(T$7,0)))-(IF(AND('Invoice Register'!$G31&lt;&gt;"",'Invoice Register'!$G31&gt;=T$7,'Invoice Register'!$G31&lt;=MIN(EOMONTH(T$7,0),'Invoice Register'!$B$5)),IF('Invoice Register'!$H31="",0,'Invoice Register'!$H31),0)+IF(AND('Invoice Register'!$I31&lt;&gt;"",'Invoice Register'!$I31&gt;=T$7,'Invoice Register'!$I31&lt;=MIN(EOMONTH(T$7,0),'Invoice Register'!$B$5)),IF('Invoice Register'!$J31="",0,'Invoice Register'!$J31),0))))</f>
        <v/>
      </c>
      <c r="U32" s="48">
        <f>IF(OR($D32="",$C32=""),"",MAX(0,T32*(1+U$6/1200*MAX(0,MIN(EOMONTH(U$7,0),'Invoice Register'!$B$5)-MAX($D32,U$7-1))/DAY(EOMONTH(U$7,0)))-(IF(AND('Invoice Register'!$G31&lt;&gt;"",'Invoice Register'!$G31&gt;=U$7,'Invoice Register'!$G31&lt;=MIN(EOMONTH(U$7,0),'Invoice Register'!$B$5)),IF('Invoice Register'!$H31="",0,'Invoice Register'!$H31),0)+IF(AND('Invoice Register'!$I31&lt;&gt;"",'Invoice Register'!$I31&gt;=U$7,'Invoice Register'!$I31&lt;=MIN(EOMONTH(U$7,0),'Invoice Register'!$B$5)),IF('Invoice Register'!$J31="",0,'Invoice Register'!$J31),0))))</f>
        <v/>
      </c>
      <c r="V32" s="48">
        <f>IF(OR($D32="",$C32=""),"",MAX(0,U32*(1+V$6/1200*MAX(0,MIN(EOMONTH(V$7,0),'Invoice Register'!$B$5)-MAX($D32,V$7-1))/DAY(EOMONTH(V$7,0)))-(IF(AND('Invoice Register'!$G31&lt;&gt;"",'Invoice Register'!$G31&gt;=V$7,'Invoice Register'!$G31&lt;=MIN(EOMONTH(V$7,0),'Invoice Register'!$B$5)),IF('Invoice Register'!$H31="",0,'Invoice Register'!$H31),0)+IF(AND('Invoice Register'!$I31&lt;&gt;"",'Invoice Register'!$I31&gt;=V$7,'Invoice Register'!$I31&lt;=MIN(EOMONTH(V$7,0),'Invoice Register'!$B$5)),IF('Invoice Register'!$J31="",0,'Invoice Register'!$J31),0))))</f>
        <v/>
      </c>
      <c r="W32" s="48">
        <f>IF(OR($D32="",$C32=""),"",MAX(0,V32*(1+W$6/1200*MAX(0,MIN(EOMONTH(W$7,0),'Invoice Register'!$B$5)-MAX($D32,W$7-1))/DAY(EOMONTH(W$7,0)))-(IF(AND('Invoice Register'!$G31&lt;&gt;"",'Invoice Register'!$G31&gt;=W$7,'Invoice Register'!$G31&lt;=MIN(EOMONTH(W$7,0),'Invoice Register'!$B$5)),IF('Invoice Register'!$H31="",0,'Invoice Register'!$H31),0)+IF(AND('Invoice Register'!$I31&lt;&gt;"",'Invoice Register'!$I31&gt;=W$7,'Invoice Register'!$I31&lt;=MIN(EOMONTH(W$7,0),'Invoice Register'!$B$5)),IF('Invoice Register'!$J31="",0,'Invoice Register'!$J31),0))))</f>
        <v/>
      </c>
      <c r="X32" s="48">
        <f>IF(OR($D32="",$C32=""),"",MAX(0,W32*(1+X$6/1200*MAX(0,MIN(EOMONTH(X$7,0),'Invoice Register'!$B$5)-MAX($D32,X$7-1))/DAY(EOMONTH(X$7,0)))-(IF(AND('Invoice Register'!$G31&lt;&gt;"",'Invoice Register'!$G31&gt;=X$7,'Invoice Register'!$G31&lt;=MIN(EOMONTH(X$7,0),'Invoice Register'!$B$5)),IF('Invoice Register'!$H31="",0,'Invoice Register'!$H31),0)+IF(AND('Invoice Register'!$I31&lt;&gt;"",'Invoice Register'!$I31&gt;=X$7,'Invoice Register'!$I31&lt;=MIN(EOMONTH(X$7,0),'Invoice Register'!$B$5)),IF('Invoice Register'!$J31="",0,'Invoice Register'!$J31),0))))</f>
        <v/>
      </c>
      <c r="Y32" s="48">
        <f>IF(OR($D32="",$C32=""),"",MAX(0,X32*(1+Y$6/1200*MAX(0,MIN(EOMONTH(Y$7,0),'Invoice Register'!$B$5)-MAX($D32,Y$7-1))/DAY(EOMONTH(Y$7,0)))-(IF(AND('Invoice Register'!$G31&lt;&gt;"",'Invoice Register'!$G31&gt;=Y$7,'Invoice Register'!$G31&lt;=MIN(EOMONTH(Y$7,0),'Invoice Register'!$B$5)),IF('Invoice Register'!$H31="",0,'Invoice Register'!$H31),0)+IF(AND('Invoice Register'!$I31&lt;&gt;"",'Invoice Register'!$I31&gt;=Y$7,'Invoice Register'!$I31&lt;=MIN(EOMONTH(Y$7,0),'Invoice Register'!$B$5)),IF('Invoice Register'!$J31="",0,'Invoice Register'!$J31),0))))</f>
        <v/>
      </c>
      <c r="Z32" s="48">
        <f>IF(OR($D32="",$C32=""),"",MAX(0,Y32*(1+Z$6/1200*MAX(0,MIN(EOMONTH(Z$7,0),'Invoice Register'!$B$5)-MAX($D32,Z$7-1))/DAY(EOMONTH(Z$7,0)))-(IF(AND('Invoice Register'!$G31&lt;&gt;"",'Invoice Register'!$G31&gt;=Z$7,'Invoice Register'!$G31&lt;=MIN(EOMONTH(Z$7,0),'Invoice Register'!$B$5)),IF('Invoice Register'!$H31="",0,'Invoice Register'!$H31),0)+IF(AND('Invoice Register'!$I31&lt;&gt;"",'Invoice Register'!$I31&gt;=Z$7,'Invoice Register'!$I31&lt;=MIN(EOMONTH(Z$7,0),'Invoice Register'!$B$5)),IF('Invoice Register'!$J31="",0,'Invoice Register'!$J31),0))))</f>
        <v/>
      </c>
      <c r="AA32" s="48">
        <f>IF(OR($D32="",$C32=""),"",MAX(0,Z32*(1+AA$6/1200*MAX(0,MIN(EOMONTH(AA$7,0),'Invoice Register'!$B$5)-MAX($D32,AA$7-1))/DAY(EOMONTH(AA$7,0)))-(IF(AND('Invoice Register'!$G31&lt;&gt;"",'Invoice Register'!$G31&gt;=AA$7,'Invoice Register'!$G31&lt;=MIN(EOMONTH(AA$7,0),'Invoice Register'!$B$5)),IF('Invoice Register'!$H31="",0,'Invoice Register'!$H31),0)+IF(AND('Invoice Register'!$I31&lt;&gt;"",'Invoice Register'!$I31&gt;=AA$7,'Invoice Register'!$I31&lt;=MIN(EOMONTH(AA$7,0),'Invoice Register'!$B$5)),IF('Invoice Register'!$J31="",0,'Invoice Register'!$J31),0))))</f>
        <v/>
      </c>
      <c r="AB32" s="48">
        <f>IF(OR($D32="",$C32=""),"",MAX(0,AA32*(1+AB$6/1200*MAX(0,MIN(EOMONTH(AB$7,0),'Invoice Register'!$B$5)-MAX($D32,AB$7-1))/DAY(EOMONTH(AB$7,0)))-(IF(AND('Invoice Register'!$G31&lt;&gt;"",'Invoice Register'!$G31&gt;=AB$7,'Invoice Register'!$G31&lt;=MIN(EOMONTH(AB$7,0),'Invoice Register'!$B$5)),IF('Invoice Register'!$H31="",0,'Invoice Register'!$H31),0)+IF(AND('Invoice Register'!$I31&lt;&gt;"",'Invoice Register'!$I31&gt;=AB$7,'Invoice Register'!$I31&lt;=MIN(EOMONTH(AB$7,0),'Invoice Register'!$B$5)),IF('Invoice Register'!$J31="",0,'Invoice Register'!$J31),0))))</f>
        <v/>
      </c>
      <c r="AC32" s="49">
        <f>IF(OR($D32="",$C32=""),"",ROUND(AB32+(IF(AND('Invoice Register'!$G31&lt;&gt;"",'Invoice Register'!$G31&lt;='Invoice Register'!$B$5),IF('Invoice Register'!$H31="",0,'Invoice Register'!$H31),0)+IF(AND('Invoice Register'!$I31&lt;&gt;"",'Invoice Register'!$I31&lt;='Invoice Register'!$B$5),IF('Invoice Register'!$J31="",0,'Invoice Register'!$J31),0))-$C32,2))</f>
        <v/>
      </c>
    </row>
    <row r="33" ht="15" customHeight="1" s="29">
      <c r="A33" s="46">
        <f>'Invoice Register'!A32</f>
        <v/>
      </c>
      <c r="B33" s="46">
        <f>'Invoice Register'!B32</f>
        <v/>
      </c>
      <c r="C33" s="46">
        <f>'Invoice Register'!E32</f>
        <v/>
      </c>
      <c r="D33" s="47">
        <f>'Invoice Register'!K32</f>
        <v/>
      </c>
      <c r="E33" s="48">
        <f>IF(OR($D33="",$C33=""),"",MAX(0,$C33*(1+E$6/1200*MAX(0,MIN(EOMONTH(E$7,0),'Invoice Register'!$B$5)-MAX($D33,E$7-1))/DAY(EOMONTH(E$7,0)))-(IF(AND('Invoice Register'!$G32&lt;&gt;"",'Invoice Register'!$G32&gt;=E$7,'Invoice Register'!$G32&lt;=MIN(EOMONTH(E$7,0),'Invoice Register'!$B$5)),IF('Invoice Register'!$H32="",0,'Invoice Register'!$H32),0)+IF(AND('Invoice Register'!$I32&lt;&gt;"",'Invoice Register'!$I32&gt;=E$7,'Invoice Register'!$I32&lt;=MIN(EOMONTH(E$7,0),'Invoice Register'!$B$5)),IF('Invoice Register'!$J32="",0,'Invoice Register'!$J32),0))))</f>
        <v/>
      </c>
      <c r="F33" s="48">
        <f>IF(OR($D33="",$C33=""),"",MAX(0,E33*(1+F$6/1200*MAX(0,MIN(EOMONTH(F$7,0),'Invoice Register'!$B$5)-MAX($D33,F$7-1))/DAY(EOMONTH(F$7,0)))-(IF(AND('Invoice Register'!$G32&lt;&gt;"",'Invoice Register'!$G32&gt;=F$7,'Invoice Register'!$G32&lt;=MIN(EOMONTH(F$7,0),'Invoice Register'!$B$5)),IF('Invoice Register'!$H32="",0,'Invoice Register'!$H32),0)+IF(AND('Invoice Register'!$I32&lt;&gt;"",'Invoice Register'!$I32&gt;=F$7,'Invoice Register'!$I32&lt;=MIN(EOMONTH(F$7,0),'Invoice Register'!$B$5)),IF('Invoice Register'!$J32="",0,'Invoice Register'!$J32),0))))</f>
        <v/>
      </c>
      <c r="G33" s="48">
        <f>IF(OR($D33="",$C33=""),"",MAX(0,F33*(1+G$6/1200*MAX(0,MIN(EOMONTH(G$7,0),'Invoice Register'!$B$5)-MAX($D33,G$7-1))/DAY(EOMONTH(G$7,0)))-(IF(AND('Invoice Register'!$G32&lt;&gt;"",'Invoice Register'!$G32&gt;=G$7,'Invoice Register'!$G32&lt;=MIN(EOMONTH(G$7,0),'Invoice Register'!$B$5)),IF('Invoice Register'!$H32="",0,'Invoice Register'!$H32),0)+IF(AND('Invoice Register'!$I32&lt;&gt;"",'Invoice Register'!$I32&gt;=G$7,'Invoice Register'!$I32&lt;=MIN(EOMONTH(G$7,0),'Invoice Register'!$B$5)),IF('Invoice Register'!$J32="",0,'Invoice Register'!$J32),0))))</f>
        <v/>
      </c>
      <c r="H33" s="48">
        <f>IF(OR($D33="",$C33=""),"",MAX(0,G33*(1+H$6/1200*MAX(0,MIN(EOMONTH(H$7,0),'Invoice Register'!$B$5)-MAX($D33,H$7-1))/DAY(EOMONTH(H$7,0)))-(IF(AND('Invoice Register'!$G32&lt;&gt;"",'Invoice Register'!$G32&gt;=H$7,'Invoice Register'!$G32&lt;=MIN(EOMONTH(H$7,0),'Invoice Register'!$B$5)),IF('Invoice Register'!$H32="",0,'Invoice Register'!$H32),0)+IF(AND('Invoice Register'!$I32&lt;&gt;"",'Invoice Register'!$I32&gt;=H$7,'Invoice Register'!$I32&lt;=MIN(EOMONTH(H$7,0),'Invoice Register'!$B$5)),IF('Invoice Register'!$J32="",0,'Invoice Register'!$J32),0))))</f>
        <v/>
      </c>
      <c r="I33" s="48">
        <f>IF(OR($D33="",$C33=""),"",MAX(0,H33*(1+I$6/1200*MAX(0,MIN(EOMONTH(I$7,0),'Invoice Register'!$B$5)-MAX($D33,I$7-1))/DAY(EOMONTH(I$7,0)))-(IF(AND('Invoice Register'!$G32&lt;&gt;"",'Invoice Register'!$G32&gt;=I$7,'Invoice Register'!$G32&lt;=MIN(EOMONTH(I$7,0),'Invoice Register'!$B$5)),IF('Invoice Register'!$H32="",0,'Invoice Register'!$H32),0)+IF(AND('Invoice Register'!$I32&lt;&gt;"",'Invoice Register'!$I32&gt;=I$7,'Invoice Register'!$I32&lt;=MIN(EOMONTH(I$7,0),'Invoice Register'!$B$5)),IF('Invoice Register'!$J32="",0,'Invoice Register'!$J32),0))))</f>
        <v/>
      </c>
      <c r="J33" s="48">
        <f>IF(OR($D33="",$C33=""),"",MAX(0,I33*(1+J$6/1200*MAX(0,MIN(EOMONTH(J$7,0),'Invoice Register'!$B$5)-MAX($D33,J$7-1))/DAY(EOMONTH(J$7,0)))-(IF(AND('Invoice Register'!$G32&lt;&gt;"",'Invoice Register'!$G32&gt;=J$7,'Invoice Register'!$G32&lt;=MIN(EOMONTH(J$7,0),'Invoice Register'!$B$5)),IF('Invoice Register'!$H32="",0,'Invoice Register'!$H32),0)+IF(AND('Invoice Register'!$I32&lt;&gt;"",'Invoice Register'!$I32&gt;=J$7,'Invoice Register'!$I32&lt;=MIN(EOMONTH(J$7,0),'Invoice Register'!$B$5)),IF('Invoice Register'!$J32="",0,'Invoice Register'!$J32),0))))</f>
        <v/>
      </c>
      <c r="K33" s="48">
        <f>IF(OR($D33="",$C33=""),"",MAX(0,J33*(1+K$6/1200*MAX(0,MIN(EOMONTH(K$7,0),'Invoice Register'!$B$5)-MAX($D33,K$7-1))/DAY(EOMONTH(K$7,0)))-(IF(AND('Invoice Register'!$G32&lt;&gt;"",'Invoice Register'!$G32&gt;=K$7,'Invoice Register'!$G32&lt;=MIN(EOMONTH(K$7,0),'Invoice Register'!$B$5)),IF('Invoice Register'!$H32="",0,'Invoice Register'!$H32),0)+IF(AND('Invoice Register'!$I32&lt;&gt;"",'Invoice Register'!$I32&gt;=K$7,'Invoice Register'!$I32&lt;=MIN(EOMONTH(K$7,0),'Invoice Register'!$B$5)),IF('Invoice Register'!$J32="",0,'Invoice Register'!$J32),0))))</f>
        <v/>
      </c>
      <c r="L33" s="48">
        <f>IF(OR($D33="",$C33=""),"",MAX(0,K33*(1+L$6/1200*MAX(0,MIN(EOMONTH(L$7,0),'Invoice Register'!$B$5)-MAX($D33,L$7-1))/DAY(EOMONTH(L$7,0)))-(IF(AND('Invoice Register'!$G32&lt;&gt;"",'Invoice Register'!$G32&gt;=L$7,'Invoice Register'!$G32&lt;=MIN(EOMONTH(L$7,0),'Invoice Register'!$B$5)),IF('Invoice Register'!$H32="",0,'Invoice Register'!$H32),0)+IF(AND('Invoice Register'!$I32&lt;&gt;"",'Invoice Register'!$I32&gt;=L$7,'Invoice Register'!$I32&lt;=MIN(EOMONTH(L$7,0),'Invoice Register'!$B$5)),IF('Invoice Register'!$J32="",0,'Invoice Register'!$J32),0))))</f>
        <v/>
      </c>
      <c r="M33" s="48">
        <f>IF(OR($D33="",$C33=""),"",MAX(0,L33*(1+M$6/1200*MAX(0,MIN(EOMONTH(M$7,0),'Invoice Register'!$B$5)-MAX($D33,M$7-1))/DAY(EOMONTH(M$7,0)))-(IF(AND('Invoice Register'!$G32&lt;&gt;"",'Invoice Register'!$G32&gt;=M$7,'Invoice Register'!$G32&lt;=MIN(EOMONTH(M$7,0),'Invoice Register'!$B$5)),IF('Invoice Register'!$H32="",0,'Invoice Register'!$H32),0)+IF(AND('Invoice Register'!$I32&lt;&gt;"",'Invoice Register'!$I32&gt;=M$7,'Invoice Register'!$I32&lt;=MIN(EOMONTH(M$7,0),'Invoice Register'!$B$5)),IF('Invoice Register'!$J32="",0,'Invoice Register'!$J32),0))))</f>
        <v/>
      </c>
      <c r="N33" s="48">
        <f>IF(OR($D33="",$C33=""),"",MAX(0,M33*(1+N$6/1200*MAX(0,MIN(EOMONTH(N$7,0),'Invoice Register'!$B$5)-MAX($D33,N$7-1))/DAY(EOMONTH(N$7,0)))-(IF(AND('Invoice Register'!$G32&lt;&gt;"",'Invoice Register'!$G32&gt;=N$7,'Invoice Register'!$G32&lt;=MIN(EOMONTH(N$7,0),'Invoice Register'!$B$5)),IF('Invoice Register'!$H32="",0,'Invoice Register'!$H32),0)+IF(AND('Invoice Register'!$I32&lt;&gt;"",'Invoice Register'!$I32&gt;=N$7,'Invoice Register'!$I32&lt;=MIN(EOMONTH(N$7,0),'Invoice Register'!$B$5)),IF('Invoice Register'!$J32="",0,'Invoice Register'!$J32),0))))</f>
        <v/>
      </c>
      <c r="O33" s="48">
        <f>IF(OR($D33="",$C33=""),"",MAX(0,N33*(1+O$6/1200*MAX(0,MIN(EOMONTH(O$7,0),'Invoice Register'!$B$5)-MAX($D33,O$7-1))/DAY(EOMONTH(O$7,0)))-(IF(AND('Invoice Register'!$G32&lt;&gt;"",'Invoice Register'!$G32&gt;=O$7,'Invoice Register'!$G32&lt;=MIN(EOMONTH(O$7,0),'Invoice Register'!$B$5)),IF('Invoice Register'!$H32="",0,'Invoice Register'!$H32),0)+IF(AND('Invoice Register'!$I32&lt;&gt;"",'Invoice Register'!$I32&gt;=O$7,'Invoice Register'!$I32&lt;=MIN(EOMONTH(O$7,0),'Invoice Register'!$B$5)),IF('Invoice Register'!$J32="",0,'Invoice Register'!$J32),0))))</f>
        <v/>
      </c>
      <c r="P33" s="48">
        <f>IF(OR($D33="",$C33=""),"",MAX(0,O33*(1+P$6/1200*MAX(0,MIN(EOMONTH(P$7,0),'Invoice Register'!$B$5)-MAX($D33,P$7-1))/DAY(EOMONTH(P$7,0)))-(IF(AND('Invoice Register'!$G32&lt;&gt;"",'Invoice Register'!$G32&gt;=P$7,'Invoice Register'!$G32&lt;=MIN(EOMONTH(P$7,0),'Invoice Register'!$B$5)),IF('Invoice Register'!$H32="",0,'Invoice Register'!$H32),0)+IF(AND('Invoice Register'!$I32&lt;&gt;"",'Invoice Register'!$I32&gt;=P$7,'Invoice Register'!$I32&lt;=MIN(EOMONTH(P$7,0),'Invoice Register'!$B$5)),IF('Invoice Register'!$J32="",0,'Invoice Register'!$J32),0))))</f>
        <v/>
      </c>
      <c r="Q33" s="48">
        <f>IF(OR($D33="",$C33=""),"",MAX(0,P33*(1+Q$6/1200*MAX(0,MIN(EOMONTH(Q$7,0),'Invoice Register'!$B$5)-MAX($D33,Q$7-1))/DAY(EOMONTH(Q$7,0)))-(IF(AND('Invoice Register'!$G32&lt;&gt;"",'Invoice Register'!$G32&gt;=Q$7,'Invoice Register'!$G32&lt;=MIN(EOMONTH(Q$7,0),'Invoice Register'!$B$5)),IF('Invoice Register'!$H32="",0,'Invoice Register'!$H32),0)+IF(AND('Invoice Register'!$I32&lt;&gt;"",'Invoice Register'!$I32&gt;=Q$7,'Invoice Register'!$I32&lt;=MIN(EOMONTH(Q$7,0),'Invoice Register'!$B$5)),IF('Invoice Register'!$J32="",0,'Invoice Register'!$J32),0))))</f>
        <v/>
      </c>
      <c r="R33" s="48">
        <f>IF(OR($D33="",$C33=""),"",MAX(0,Q33*(1+R$6/1200*MAX(0,MIN(EOMONTH(R$7,0),'Invoice Register'!$B$5)-MAX($D33,R$7-1))/DAY(EOMONTH(R$7,0)))-(IF(AND('Invoice Register'!$G32&lt;&gt;"",'Invoice Register'!$G32&gt;=R$7,'Invoice Register'!$G32&lt;=MIN(EOMONTH(R$7,0),'Invoice Register'!$B$5)),IF('Invoice Register'!$H32="",0,'Invoice Register'!$H32),0)+IF(AND('Invoice Register'!$I32&lt;&gt;"",'Invoice Register'!$I32&gt;=R$7,'Invoice Register'!$I32&lt;=MIN(EOMONTH(R$7,0),'Invoice Register'!$B$5)),IF('Invoice Register'!$J32="",0,'Invoice Register'!$J32),0))))</f>
        <v/>
      </c>
      <c r="S33" s="48">
        <f>IF(OR($D33="",$C33=""),"",MAX(0,R33*(1+S$6/1200*MAX(0,MIN(EOMONTH(S$7,0),'Invoice Register'!$B$5)-MAX($D33,S$7-1))/DAY(EOMONTH(S$7,0)))-(IF(AND('Invoice Register'!$G32&lt;&gt;"",'Invoice Register'!$G32&gt;=S$7,'Invoice Register'!$G32&lt;=MIN(EOMONTH(S$7,0),'Invoice Register'!$B$5)),IF('Invoice Register'!$H32="",0,'Invoice Register'!$H32),0)+IF(AND('Invoice Register'!$I32&lt;&gt;"",'Invoice Register'!$I32&gt;=S$7,'Invoice Register'!$I32&lt;=MIN(EOMONTH(S$7,0),'Invoice Register'!$B$5)),IF('Invoice Register'!$J32="",0,'Invoice Register'!$J32),0))))</f>
        <v/>
      </c>
      <c r="T33" s="48">
        <f>IF(OR($D33="",$C33=""),"",MAX(0,S33*(1+T$6/1200*MAX(0,MIN(EOMONTH(T$7,0),'Invoice Register'!$B$5)-MAX($D33,T$7-1))/DAY(EOMONTH(T$7,0)))-(IF(AND('Invoice Register'!$G32&lt;&gt;"",'Invoice Register'!$G32&gt;=T$7,'Invoice Register'!$G32&lt;=MIN(EOMONTH(T$7,0),'Invoice Register'!$B$5)),IF('Invoice Register'!$H32="",0,'Invoice Register'!$H32),0)+IF(AND('Invoice Register'!$I32&lt;&gt;"",'Invoice Register'!$I32&gt;=T$7,'Invoice Register'!$I32&lt;=MIN(EOMONTH(T$7,0),'Invoice Register'!$B$5)),IF('Invoice Register'!$J32="",0,'Invoice Register'!$J32),0))))</f>
        <v/>
      </c>
      <c r="U33" s="48">
        <f>IF(OR($D33="",$C33=""),"",MAX(0,T33*(1+U$6/1200*MAX(0,MIN(EOMONTH(U$7,0),'Invoice Register'!$B$5)-MAX($D33,U$7-1))/DAY(EOMONTH(U$7,0)))-(IF(AND('Invoice Register'!$G32&lt;&gt;"",'Invoice Register'!$G32&gt;=U$7,'Invoice Register'!$G32&lt;=MIN(EOMONTH(U$7,0),'Invoice Register'!$B$5)),IF('Invoice Register'!$H32="",0,'Invoice Register'!$H32),0)+IF(AND('Invoice Register'!$I32&lt;&gt;"",'Invoice Register'!$I32&gt;=U$7,'Invoice Register'!$I32&lt;=MIN(EOMONTH(U$7,0),'Invoice Register'!$B$5)),IF('Invoice Register'!$J32="",0,'Invoice Register'!$J32),0))))</f>
        <v/>
      </c>
      <c r="V33" s="48">
        <f>IF(OR($D33="",$C33=""),"",MAX(0,U33*(1+V$6/1200*MAX(0,MIN(EOMONTH(V$7,0),'Invoice Register'!$B$5)-MAX($D33,V$7-1))/DAY(EOMONTH(V$7,0)))-(IF(AND('Invoice Register'!$G32&lt;&gt;"",'Invoice Register'!$G32&gt;=V$7,'Invoice Register'!$G32&lt;=MIN(EOMONTH(V$7,0),'Invoice Register'!$B$5)),IF('Invoice Register'!$H32="",0,'Invoice Register'!$H32),0)+IF(AND('Invoice Register'!$I32&lt;&gt;"",'Invoice Register'!$I32&gt;=V$7,'Invoice Register'!$I32&lt;=MIN(EOMONTH(V$7,0),'Invoice Register'!$B$5)),IF('Invoice Register'!$J32="",0,'Invoice Register'!$J32),0))))</f>
        <v/>
      </c>
      <c r="W33" s="48">
        <f>IF(OR($D33="",$C33=""),"",MAX(0,V33*(1+W$6/1200*MAX(0,MIN(EOMONTH(W$7,0),'Invoice Register'!$B$5)-MAX($D33,W$7-1))/DAY(EOMONTH(W$7,0)))-(IF(AND('Invoice Register'!$G32&lt;&gt;"",'Invoice Register'!$G32&gt;=W$7,'Invoice Register'!$G32&lt;=MIN(EOMONTH(W$7,0),'Invoice Register'!$B$5)),IF('Invoice Register'!$H32="",0,'Invoice Register'!$H32),0)+IF(AND('Invoice Register'!$I32&lt;&gt;"",'Invoice Register'!$I32&gt;=W$7,'Invoice Register'!$I32&lt;=MIN(EOMONTH(W$7,0),'Invoice Register'!$B$5)),IF('Invoice Register'!$J32="",0,'Invoice Register'!$J32),0))))</f>
        <v/>
      </c>
      <c r="X33" s="48">
        <f>IF(OR($D33="",$C33=""),"",MAX(0,W33*(1+X$6/1200*MAX(0,MIN(EOMONTH(X$7,0),'Invoice Register'!$B$5)-MAX($D33,X$7-1))/DAY(EOMONTH(X$7,0)))-(IF(AND('Invoice Register'!$G32&lt;&gt;"",'Invoice Register'!$G32&gt;=X$7,'Invoice Register'!$G32&lt;=MIN(EOMONTH(X$7,0),'Invoice Register'!$B$5)),IF('Invoice Register'!$H32="",0,'Invoice Register'!$H32),0)+IF(AND('Invoice Register'!$I32&lt;&gt;"",'Invoice Register'!$I32&gt;=X$7,'Invoice Register'!$I32&lt;=MIN(EOMONTH(X$7,0),'Invoice Register'!$B$5)),IF('Invoice Register'!$J32="",0,'Invoice Register'!$J32),0))))</f>
        <v/>
      </c>
      <c r="Y33" s="48">
        <f>IF(OR($D33="",$C33=""),"",MAX(0,X33*(1+Y$6/1200*MAX(0,MIN(EOMONTH(Y$7,0),'Invoice Register'!$B$5)-MAX($D33,Y$7-1))/DAY(EOMONTH(Y$7,0)))-(IF(AND('Invoice Register'!$G32&lt;&gt;"",'Invoice Register'!$G32&gt;=Y$7,'Invoice Register'!$G32&lt;=MIN(EOMONTH(Y$7,0),'Invoice Register'!$B$5)),IF('Invoice Register'!$H32="",0,'Invoice Register'!$H32),0)+IF(AND('Invoice Register'!$I32&lt;&gt;"",'Invoice Register'!$I32&gt;=Y$7,'Invoice Register'!$I32&lt;=MIN(EOMONTH(Y$7,0),'Invoice Register'!$B$5)),IF('Invoice Register'!$J32="",0,'Invoice Register'!$J32),0))))</f>
        <v/>
      </c>
      <c r="Z33" s="48">
        <f>IF(OR($D33="",$C33=""),"",MAX(0,Y33*(1+Z$6/1200*MAX(0,MIN(EOMONTH(Z$7,0),'Invoice Register'!$B$5)-MAX($D33,Z$7-1))/DAY(EOMONTH(Z$7,0)))-(IF(AND('Invoice Register'!$G32&lt;&gt;"",'Invoice Register'!$G32&gt;=Z$7,'Invoice Register'!$G32&lt;=MIN(EOMONTH(Z$7,0),'Invoice Register'!$B$5)),IF('Invoice Register'!$H32="",0,'Invoice Register'!$H32),0)+IF(AND('Invoice Register'!$I32&lt;&gt;"",'Invoice Register'!$I32&gt;=Z$7,'Invoice Register'!$I32&lt;=MIN(EOMONTH(Z$7,0),'Invoice Register'!$B$5)),IF('Invoice Register'!$J32="",0,'Invoice Register'!$J32),0))))</f>
        <v/>
      </c>
      <c r="AA33" s="48">
        <f>IF(OR($D33="",$C33=""),"",MAX(0,Z33*(1+AA$6/1200*MAX(0,MIN(EOMONTH(AA$7,0),'Invoice Register'!$B$5)-MAX($D33,AA$7-1))/DAY(EOMONTH(AA$7,0)))-(IF(AND('Invoice Register'!$G32&lt;&gt;"",'Invoice Register'!$G32&gt;=AA$7,'Invoice Register'!$G32&lt;=MIN(EOMONTH(AA$7,0),'Invoice Register'!$B$5)),IF('Invoice Register'!$H32="",0,'Invoice Register'!$H32),0)+IF(AND('Invoice Register'!$I32&lt;&gt;"",'Invoice Register'!$I32&gt;=AA$7,'Invoice Register'!$I32&lt;=MIN(EOMONTH(AA$7,0),'Invoice Register'!$B$5)),IF('Invoice Register'!$J32="",0,'Invoice Register'!$J32),0))))</f>
        <v/>
      </c>
      <c r="AB33" s="48">
        <f>IF(OR($D33="",$C33=""),"",MAX(0,AA33*(1+AB$6/1200*MAX(0,MIN(EOMONTH(AB$7,0),'Invoice Register'!$B$5)-MAX($D33,AB$7-1))/DAY(EOMONTH(AB$7,0)))-(IF(AND('Invoice Register'!$G32&lt;&gt;"",'Invoice Register'!$G32&gt;=AB$7,'Invoice Register'!$G32&lt;=MIN(EOMONTH(AB$7,0),'Invoice Register'!$B$5)),IF('Invoice Register'!$H32="",0,'Invoice Register'!$H32),0)+IF(AND('Invoice Register'!$I32&lt;&gt;"",'Invoice Register'!$I32&gt;=AB$7,'Invoice Register'!$I32&lt;=MIN(EOMONTH(AB$7,0),'Invoice Register'!$B$5)),IF('Invoice Register'!$J32="",0,'Invoice Register'!$J32),0))))</f>
        <v/>
      </c>
      <c r="AC33" s="49">
        <f>IF(OR($D33="",$C33=""),"",ROUND(AB33+(IF(AND('Invoice Register'!$G32&lt;&gt;"",'Invoice Register'!$G32&lt;='Invoice Register'!$B$5),IF('Invoice Register'!$H32="",0,'Invoice Register'!$H32),0)+IF(AND('Invoice Register'!$I32&lt;&gt;"",'Invoice Register'!$I32&lt;='Invoice Register'!$B$5),IF('Invoice Register'!$J32="",0,'Invoice Register'!$J32),0))-$C33,2))</f>
        <v/>
      </c>
    </row>
    <row r="34" ht="15" customHeight="1" s="29">
      <c r="A34" s="46">
        <f>'Invoice Register'!A33</f>
        <v/>
      </c>
      <c r="B34" s="46">
        <f>'Invoice Register'!B33</f>
        <v/>
      </c>
      <c r="C34" s="46">
        <f>'Invoice Register'!E33</f>
        <v/>
      </c>
      <c r="D34" s="47">
        <f>'Invoice Register'!K33</f>
        <v/>
      </c>
      <c r="E34" s="48">
        <f>IF(OR($D34="",$C34=""),"",MAX(0,$C34*(1+E$6/1200*MAX(0,MIN(EOMONTH(E$7,0),'Invoice Register'!$B$5)-MAX($D34,E$7-1))/DAY(EOMONTH(E$7,0)))-(IF(AND('Invoice Register'!$G33&lt;&gt;"",'Invoice Register'!$G33&gt;=E$7,'Invoice Register'!$G33&lt;=MIN(EOMONTH(E$7,0),'Invoice Register'!$B$5)),IF('Invoice Register'!$H33="",0,'Invoice Register'!$H33),0)+IF(AND('Invoice Register'!$I33&lt;&gt;"",'Invoice Register'!$I33&gt;=E$7,'Invoice Register'!$I33&lt;=MIN(EOMONTH(E$7,0),'Invoice Register'!$B$5)),IF('Invoice Register'!$J33="",0,'Invoice Register'!$J33),0))))</f>
        <v/>
      </c>
      <c r="F34" s="48">
        <f>IF(OR($D34="",$C34=""),"",MAX(0,E34*(1+F$6/1200*MAX(0,MIN(EOMONTH(F$7,0),'Invoice Register'!$B$5)-MAX($D34,F$7-1))/DAY(EOMONTH(F$7,0)))-(IF(AND('Invoice Register'!$G33&lt;&gt;"",'Invoice Register'!$G33&gt;=F$7,'Invoice Register'!$G33&lt;=MIN(EOMONTH(F$7,0),'Invoice Register'!$B$5)),IF('Invoice Register'!$H33="",0,'Invoice Register'!$H33),0)+IF(AND('Invoice Register'!$I33&lt;&gt;"",'Invoice Register'!$I33&gt;=F$7,'Invoice Register'!$I33&lt;=MIN(EOMONTH(F$7,0),'Invoice Register'!$B$5)),IF('Invoice Register'!$J33="",0,'Invoice Register'!$J33),0))))</f>
        <v/>
      </c>
      <c r="G34" s="48">
        <f>IF(OR($D34="",$C34=""),"",MAX(0,F34*(1+G$6/1200*MAX(0,MIN(EOMONTH(G$7,0),'Invoice Register'!$B$5)-MAX($D34,G$7-1))/DAY(EOMONTH(G$7,0)))-(IF(AND('Invoice Register'!$G33&lt;&gt;"",'Invoice Register'!$G33&gt;=G$7,'Invoice Register'!$G33&lt;=MIN(EOMONTH(G$7,0),'Invoice Register'!$B$5)),IF('Invoice Register'!$H33="",0,'Invoice Register'!$H33),0)+IF(AND('Invoice Register'!$I33&lt;&gt;"",'Invoice Register'!$I33&gt;=G$7,'Invoice Register'!$I33&lt;=MIN(EOMONTH(G$7,0),'Invoice Register'!$B$5)),IF('Invoice Register'!$J33="",0,'Invoice Register'!$J33),0))))</f>
        <v/>
      </c>
      <c r="H34" s="48">
        <f>IF(OR($D34="",$C34=""),"",MAX(0,G34*(1+H$6/1200*MAX(0,MIN(EOMONTH(H$7,0),'Invoice Register'!$B$5)-MAX($D34,H$7-1))/DAY(EOMONTH(H$7,0)))-(IF(AND('Invoice Register'!$G33&lt;&gt;"",'Invoice Register'!$G33&gt;=H$7,'Invoice Register'!$G33&lt;=MIN(EOMONTH(H$7,0),'Invoice Register'!$B$5)),IF('Invoice Register'!$H33="",0,'Invoice Register'!$H33),0)+IF(AND('Invoice Register'!$I33&lt;&gt;"",'Invoice Register'!$I33&gt;=H$7,'Invoice Register'!$I33&lt;=MIN(EOMONTH(H$7,0),'Invoice Register'!$B$5)),IF('Invoice Register'!$J33="",0,'Invoice Register'!$J33),0))))</f>
        <v/>
      </c>
      <c r="I34" s="48">
        <f>IF(OR($D34="",$C34=""),"",MAX(0,H34*(1+I$6/1200*MAX(0,MIN(EOMONTH(I$7,0),'Invoice Register'!$B$5)-MAX($D34,I$7-1))/DAY(EOMONTH(I$7,0)))-(IF(AND('Invoice Register'!$G33&lt;&gt;"",'Invoice Register'!$G33&gt;=I$7,'Invoice Register'!$G33&lt;=MIN(EOMONTH(I$7,0),'Invoice Register'!$B$5)),IF('Invoice Register'!$H33="",0,'Invoice Register'!$H33),0)+IF(AND('Invoice Register'!$I33&lt;&gt;"",'Invoice Register'!$I33&gt;=I$7,'Invoice Register'!$I33&lt;=MIN(EOMONTH(I$7,0),'Invoice Register'!$B$5)),IF('Invoice Register'!$J33="",0,'Invoice Register'!$J33),0))))</f>
        <v/>
      </c>
      <c r="J34" s="48">
        <f>IF(OR($D34="",$C34=""),"",MAX(0,I34*(1+J$6/1200*MAX(0,MIN(EOMONTH(J$7,0),'Invoice Register'!$B$5)-MAX($D34,J$7-1))/DAY(EOMONTH(J$7,0)))-(IF(AND('Invoice Register'!$G33&lt;&gt;"",'Invoice Register'!$G33&gt;=J$7,'Invoice Register'!$G33&lt;=MIN(EOMONTH(J$7,0),'Invoice Register'!$B$5)),IF('Invoice Register'!$H33="",0,'Invoice Register'!$H33),0)+IF(AND('Invoice Register'!$I33&lt;&gt;"",'Invoice Register'!$I33&gt;=J$7,'Invoice Register'!$I33&lt;=MIN(EOMONTH(J$7,0),'Invoice Register'!$B$5)),IF('Invoice Register'!$J33="",0,'Invoice Register'!$J33),0))))</f>
        <v/>
      </c>
      <c r="K34" s="48">
        <f>IF(OR($D34="",$C34=""),"",MAX(0,J34*(1+K$6/1200*MAX(0,MIN(EOMONTH(K$7,0),'Invoice Register'!$B$5)-MAX($D34,K$7-1))/DAY(EOMONTH(K$7,0)))-(IF(AND('Invoice Register'!$G33&lt;&gt;"",'Invoice Register'!$G33&gt;=K$7,'Invoice Register'!$G33&lt;=MIN(EOMONTH(K$7,0),'Invoice Register'!$B$5)),IF('Invoice Register'!$H33="",0,'Invoice Register'!$H33),0)+IF(AND('Invoice Register'!$I33&lt;&gt;"",'Invoice Register'!$I33&gt;=K$7,'Invoice Register'!$I33&lt;=MIN(EOMONTH(K$7,0),'Invoice Register'!$B$5)),IF('Invoice Register'!$J33="",0,'Invoice Register'!$J33),0))))</f>
        <v/>
      </c>
      <c r="L34" s="48">
        <f>IF(OR($D34="",$C34=""),"",MAX(0,K34*(1+L$6/1200*MAX(0,MIN(EOMONTH(L$7,0),'Invoice Register'!$B$5)-MAX($D34,L$7-1))/DAY(EOMONTH(L$7,0)))-(IF(AND('Invoice Register'!$G33&lt;&gt;"",'Invoice Register'!$G33&gt;=L$7,'Invoice Register'!$G33&lt;=MIN(EOMONTH(L$7,0),'Invoice Register'!$B$5)),IF('Invoice Register'!$H33="",0,'Invoice Register'!$H33),0)+IF(AND('Invoice Register'!$I33&lt;&gt;"",'Invoice Register'!$I33&gt;=L$7,'Invoice Register'!$I33&lt;=MIN(EOMONTH(L$7,0),'Invoice Register'!$B$5)),IF('Invoice Register'!$J33="",0,'Invoice Register'!$J33),0))))</f>
        <v/>
      </c>
      <c r="M34" s="48">
        <f>IF(OR($D34="",$C34=""),"",MAX(0,L34*(1+M$6/1200*MAX(0,MIN(EOMONTH(M$7,0),'Invoice Register'!$B$5)-MAX($D34,M$7-1))/DAY(EOMONTH(M$7,0)))-(IF(AND('Invoice Register'!$G33&lt;&gt;"",'Invoice Register'!$G33&gt;=M$7,'Invoice Register'!$G33&lt;=MIN(EOMONTH(M$7,0),'Invoice Register'!$B$5)),IF('Invoice Register'!$H33="",0,'Invoice Register'!$H33),0)+IF(AND('Invoice Register'!$I33&lt;&gt;"",'Invoice Register'!$I33&gt;=M$7,'Invoice Register'!$I33&lt;=MIN(EOMONTH(M$7,0),'Invoice Register'!$B$5)),IF('Invoice Register'!$J33="",0,'Invoice Register'!$J33),0))))</f>
        <v/>
      </c>
      <c r="N34" s="48">
        <f>IF(OR($D34="",$C34=""),"",MAX(0,M34*(1+N$6/1200*MAX(0,MIN(EOMONTH(N$7,0),'Invoice Register'!$B$5)-MAX($D34,N$7-1))/DAY(EOMONTH(N$7,0)))-(IF(AND('Invoice Register'!$G33&lt;&gt;"",'Invoice Register'!$G33&gt;=N$7,'Invoice Register'!$G33&lt;=MIN(EOMONTH(N$7,0),'Invoice Register'!$B$5)),IF('Invoice Register'!$H33="",0,'Invoice Register'!$H33),0)+IF(AND('Invoice Register'!$I33&lt;&gt;"",'Invoice Register'!$I33&gt;=N$7,'Invoice Register'!$I33&lt;=MIN(EOMONTH(N$7,0),'Invoice Register'!$B$5)),IF('Invoice Register'!$J33="",0,'Invoice Register'!$J33),0))))</f>
        <v/>
      </c>
      <c r="O34" s="48">
        <f>IF(OR($D34="",$C34=""),"",MAX(0,N34*(1+O$6/1200*MAX(0,MIN(EOMONTH(O$7,0),'Invoice Register'!$B$5)-MAX($D34,O$7-1))/DAY(EOMONTH(O$7,0)))-(IF(AND('Invoice Register'!$G33&lt;&gt;"",'Invoice Register'!$G33&gt;=O$7,'Invoice Register'!$G33&lt;=MIN(EOMONTH(O$7,0),'Invoice Register'!$B$5)),IF('Invoice Register'!$H33="",0,'Invoice Register'!$H33),0)+IF(AND('Invoice Register'!$I33&lt;&gt;"",'Invoice Register'!$I33&gt;=O$7,'Invoice Register'!$I33&lt;=MIN(EOMONTH(O$7,0),'Invoice Register'!$B$5)),IF('Invoice Register'!$J33="",0,'Invoice Register'!$J33),0))))</f>
        <v/>
      </c>
      <c r="P34" s="48">
        <f>IF(OR($D34="",$C34=""),"",MAX(0,O34*(1+P$6/1200*MAX(0,MIN(EOMONTH(P$7,0),'Invoice Register'!$B$5)-MAX($D34,P$7-1))/DAY(EOMONTH(P$7,0)))-(IF(AND('Invoice Register'!$G33&lt;&gt;"",'Invoice Register'!$G33&gt;=P$7,'Invoice Register'!$G33&lt;=MIN(EOMONTH(P$7,0),'Invoice Register'!$B$5)),IF('Invoice Register'!$H33="",0,'Invoice Register'!$H33),0)+IF(AND('Invoice Register'!$I33&lt;&gt;"",'Invoice Register'!$I33&gt;=P$7,'Invoice Register'!$I33&lt;=MIN(EOMONTH(P$7,0),'Invoice Register'!$B$5)),IF('Invoice Register'!$J33="",0,'Invoice Register'!$J33),0))))</f>
        <v/>
      </c>
      <c r="Q34" s="48">
        <f>IF(OR($D34="",$C34=""),"",MAX(0,P34*(1+Q$6/1200*MAX(0,MIN(EOMONTH(Q$7,0),'Invoice Register'!$B$5)-MAX($D34,Q$7-1))/DAY(EOMONTH(Q$7,0)))-(IF(AND('Invoice Register'!$G33&lt;&gt;"",'Invoice Register'!$G33&gt;=Q$7,'Invoice Register'!$G33&lt;=MIN(EOMONTH(Q$7,0),'Invoice Register'!$B$5)),IF('Invoice Register'!$H33="",0,'Invoice Register'!$H33),0)+IF(AND('Invoice Register'!$I33&lt;&gt;"",'Invoice Register'!$I33&gt;=Q$7,'Invoice Register'!$I33&lt;=MIN(EOMONTH(Q$7,0),'Invoice Register'!$B$5)),IF('Invoice Register'!$J33="",0,'Invoice Register'!$J33),0))))</f>
        <v/>
      </c>
      <c r="R34" s="48">
        <f>IF(OR($D34="",$C34=""),"",MAX(0,Q34*(1+R$6/1200*MAX(0,MIN(EOMONTH(R$7,0),'Invoice Register'!$B$5)-MAX($D34,R$7-1))/DAY(EOMONTH(R$7,0)))-(IF(AND('Invoice Register'!$G33&lt;&gt;"",'Invoice Register'!$G33&gt;=R$7,'Invoice Register'!$G33&lt;=MIN(EOMONTH(R$7,0),'Invoice Register'!$B$5)),IF('Invoice Register'!$H33="",0,'Invoice Register'!$H33),0)+IF(AND('Invoice Register'!$I33&lt;&gt;"",'Invoice Register'!$I33&gt;=R$7,'Invoice Register'!$I33&lt;=MIN(EOMONTH(R$7,0),'Invoice Register'!$B$5)),IF('Invoice Register'!$J33="",0,'Invoice Register'!$J33),0))))</f>
        <v/>
      </c>
      <c r="S34" s="48">
        <f>IF(OR($D34="",$C34=""),"",MAX(0,R34*(1+S$6/1200*MAX(0,MIN(EOMONTH(S$7,0),'Invoice Register'!$B$5)-MAX($D34,S$7-1))/DAY(EOMONTH(S$7,0)))-(IF(AND('Invoice Register'!$G33&lt;&gt;"",'Invoice Register'!$G33&gt;=S$7,'Invoice Register'!$G33&lt;=MIN(EOMONTH(S$7,0),'Invoice Register'!$B$5)),IF('Invoice Register'!$H33="",0,'Invoice Register'!$H33),0)+IF(AND('Invoice Register'!$I33&lt;&gt;"",'Invoice Register'!$I33&gt;=S$7,'Invoice Register'!$I33&lt;=MIN(EOMONTH(S$7,0),'Invoice Register'!$B$5)),IF('Invoice Register'!$J33="",0,'Invoice Register'!$J33),0))))</f>
        <v/>
      </c>
      <c r="T34" s="48">
        <f>IF(OR($D34="",$C34=""),"",MAX(0,S34*(1+T$6/1200*MAX(0,MIN(EOMONTH(T$7,0),'Invoice Register'!$B$5)-MAX($D34,T$7-1))/DAY(EOMONTH(T$7,0)))-(IF(AND('Invoice Register'!$G33&lt;&gt;"",'Invoice Register'!$G33&gt;=T$7,'Invoice Register'!$G33&lt;=MIN(EOMONTH(T$7,0),'Invoice Register'!$B$5)),IF('Invoice Register'!$H33="",0,'Invoice Register'!$H33),0)+IF(AND('Invoice Register'!$I33&lt;&gt;"",'Invoice Register'!$I33&gt;=T$7,'Invoice Register'!$I33&lt;=MIN(EOMONTH(T$7,0),'Invoice Register'!$B$5)),IF('Invoice Register'!$J33="",0,'Invoice Register'!$J33),0))))</f>
        <v/>
      </c>
      <c r="U34" s="48">
        <f>IF(OR($D34="",$C34=""),"",MAX(0,T34*(1+U$6/1200*MAX(0,MIN(EOMONTH(U$7,0),'Invoice Register'!$B$5)-MAX($D34,U$7-1))/DAY(EOMONTH(U$7,0)))-(IF(AND('Invoice Register'!$G33&lt;&gt;"",'Invoice Register'!$G33&gt;=U$7,'Invoice Register'!$G33&lt;=MIN(EOMONTH(U$7,0),'Invoice Register'!$B$5)),IF('Invoice Register'!$H33="",0,'Invoice Register'!$H33),0)+IF(AND('Invoice Register'!$I33&lt;&gt;"",'Invoice Register'!$I33&gt;=U$7,'Invoice Register'!$I33&lt;=MIN(EOMONTH(U$7,0),'Invoice Register'!$B$5)),IF('Invoice Register'!$J33="",0,'Invoice Register'!$J33),0))))</f>
        <v/>
      </c>
      <c r="V34" s="48">
        <f>IF(OR($D34="",$C34=""),"",MAX(0,U34*(1+V$6/1200*MAX(0,MIN(EOMONTH(V$7,0),'Invoice Register'!$B$5)-MAX($D34,V$7-1))/DAY(EOMONTH(V$7,0)))-(IF(AND('Invoice Register'!$G33&lt;&gt;"",'Invoice Register'!$G33&gt;=V$7,'Invoice Register'!$G33&lt;=MIN(EOMONTH(V$7,0),'Invoice Register'!$B$5)),IF('Invoice Register'!$H33="",0,'Invoice Register'!$H33),0)+IF(AND('Invoice Register'!$I33&lt;&gt;"",'Invoice Register'!$I33&gt;=V$7,'Invoice Register'!$I33&lt;=MIN(EOMONTH(V$7,0),'Invoice Register'!$B$5)),IF('Invoice Register'!$J33="",0,'Invoice Register'!$J33),0))))</f>
        <v/>
      </c>
      <c r="W34" s="48">
        <f>IF(OR($D34="",$C34=""),"",MAX(0,V34*(1+W$6/1200*MAX(0,MIN(EOMONTH(W$7,0),'Invoice Register'!$B$5)-MAX($D34,W$7-1))/DAY(EOMONTH(W$7,0)))-(IF(AND('Invoice Register'!$G33&lt;&gt;"",'Invoice Register'!$G33&gt;=W$7,'Invoice Register'!$G33&lt;=MIN(EOMONTH(W$7,0),'Invoice Register'!$B$5)),IF('Invoice Register'!$H33="",0,'Invoice Register'!$H33),0)+IF(AND('Invoice Register'!$I33&lt;&gt;"",'Invoice Register'!$I33&gt;=W$7,'Invoice Register'!$I33&lt;=MIN(EOMONTH(W$7,0),'Invoice Register'!$B$5)),IF('Invoice Register'!$J33="",0,'Invoice Register'!$J33),0))))</f>
        <v/>
      </c>
      <c r="X34" s="48">
        <f>IF(OR($D34="",$C34=""),"",MAX(0,W34*(1+X$6/1200*MAX(0,MIN(EOMONTH(X$7,0),'Invoice Register'!$B$5)-MAX($D34,X$7-1))/DAY(EOMONTH(X$7,0)))-(IF(AND('Invoice Register'!$G33&lt;&gt;"",'Invoice Register'!$G33&gt;=X$7,'Invoice Register'!$G33&lt;=MIN(EOMONTH(X$7,0),'Invoice Register'!$B$5)),IF('Invoice Register'!$H33="",0,'Invoice Register'!$H33),0)+IF(AND('Invoice Register'!$I33&lt;&gt;"",'Invoice Register'!$I33&gt;=X$7,'Invoice Register'!$I33&lt;=MIN(EOMONTH(X$7,0),'Invoice Register'!$B$5)),IF('Invoice Register'!$J33="",0,'Invoice Register'!$J33),0))))</f>
        <v/>
      </c>
      <c r="Y34" s="48">
        <f>IF(OR($D34="",$C34=""),"",MAX(0,X34*(1+Y$6/1200*MAX(0,MIN(EOMONTH(Y$7,0),'Invoice Register'!$B$5)-MAX($D34,Y$7-1))/DAY(EOMONTH(Y$7,0)))-(IF(AND('Invoice Register'!$G33&lt;&gt;"",'Invoice Register'!$G33&gt;=Y$7,'Invoice Register'!$G33&lt;=MIN(EOMONTH(Y$7,0),'Invoice Register'!$B$5)),IF('Invoice Register'!$H33="",0,'Invoice Register'!$H33),0)+IF(AND('Invoice Register'!$I33&lt;&gt;"",'Invoice Register'!$I33&gt;=Y$7,'Invoice Register'!$I33&lt;=MIN(EOMONTH(Y$7,0),'Invoice Register'!$B$5)),IF('Invoice Register'!$J33="",0,'Invoice Register'!$J33),0))))</f>
        <v/>
      </c>
      <c r="Z34" s="48">
        <f>IF(OR($D34="",$C34=""),"",MAX(0,Y34*(1+Z$6/1200*MAX(0,MIN(EOMONTH(Z$7,0),'Invoice Register'!$B$5)-MAX($D34,Z$7-1))/DAY(EOMONTH(Z$7,0)))-(IF(AND('Invoice Register'!$G33&lt;&gt;"",'Invoice Register'!$G33&gt;=Z$7,'Invoice Register'!$G33&lt;=MIN(EOMONTH(Z$7,0),'Invoice Register'!$B$5)),IF('Invoice Register'!$H33="",0,'Invoice Register'!$H33),0)+IF(AND('Invoice Register'!$I33&lt;&gt;"",'Invoice Register'!$I33&gt;=Z$7,'Invoice Register'!$I33&lt;=MIN(EOMONTH(Z$7,0),'Invoice Register'!$B$5)),IF('Invoice Register'!$J33="",0,'Invoice Register'!$J33),0))))</f>
        <v/>
      </c>
      <c r="AA34" s="48">
        <f>IF(OR($D34="",$C34=""),"",MAX(0,Z34*(1+AA$6/1200*MAX(0,MIN(EOMONTH(AA$7,0),'Invoice Register'!$B$5)-MAX($D34,AA$7-1))/DAY(EOMONTH(AA$7,0)))-(IF(AND('Invoice Register'!$G33&lt;&gt;"",'Invoice Register'!$G33&gt;=AA$7,'Invoice Register'!$G33&lt;=MIN(EOMONTH(AA$7,0),'Invoice Register'!$B$5)),IF('Invoice Register'!$H33="",0,'Invoice Register'!$H33),0)+IF(AND('Invoice Register'!$I33&lt;&gt;"",'Invoice Register'!$I33&gt;=AA$7,'Invoice Register'!$I33&lt;=MIN(EOMONTH(AA$7,0),'Invoice Register'!$B$5)),IF('Invoice Register'!$J33="",0,'Invoice Register'!$J33),0))))</f>
        <v/>
      </c>
      <c r="AB34" s="48">
        <f>IF(OR($D34="",$C34=""),"",MAX(0,AA34*(1+AB$6/1200*MAX(0,MIN(EOMONTH(AB$7,0),'Invoice Register'!$B$5)-MAX($D34,AB$7-1))/DAY(EOMONTH(AB$7,0)))-(IF(AND('Invoice Register'!$G33&lt;&gt;"",'Invoice Register'!$G33&gt;=AB$7,'Invoice Register'!$G33&lt;=MIN(EOMONTH(AB$7,0),'Invoice Register'!$B$5)),IF('Invoice Register'!$H33="",0,'Invoice Register'!$H33),0)+IF(AND('Invoice Register'!$I33&lt;&gt;"",'Invoice Register'!$I33&gt;=AB$7,'Invoice Register'!$I33&lt;=MIN(EOMONTH(AB$7,0),'Invoice Register'!$B$5)),IF('Invoice Register'!$J33="",0,'Invoice Register'!$J33),0))))</f>
        <v/>
      </c>
      <c r="AC34" s="49">
        <f>IF(OR($D34="",$C34=""),"",ROUND(AB34+(IF(AND('Invoice Register'!$G33&lt;&gt;"",'Invoice Register'!$G33&lt;='Invoice Register'!$B$5),IF('Invoice Register'!$H33="",0,'Invoice Register'!$H33),0)+IF(AND('Invoice Register'!$I33&lt;&gt;"",'Invoice Register'!$I33&lt;='Invoice Register'!$B$5),IF('Invoice Register'!$J33="",0,'Invoice Register'!$J33),0))-$C34,2))</f>
        <v/>
      </c>
    </row>
    <row r="35" ht="15" customHeight="1" s="29">
      <c r="A35" s="46">
        <f>'Invoice Register'!A34</f>
        <v/>
      </c>
      <c r="B35" s="46">
        <f>'Invoice Register'!B34</f>
        <v/>
      </c>
      <c r="C35" s="46">
        <f>'Invoice Register'!E34</f>
        <v/>
      </c>
      <c r="D35" s="47">
        <f>'Invoice Register'!K34</f>
        <v/>
      </c>
      <c r="E35" s="48">
        <f>IF(OR($D35="",$C35=""),"",MAX(0,$C35*(1+E$6/1200*MAX(0,MIN(EOMONTH(E$7,0),'Invoice Register'!$B$5)-MAX($D35,E$7-1))/DAY(EOMONTH(E$7,0)))-(IF(AND('Invoice Register'!$G34&lt;&gt;"",'Invoice Register'!$G34&gt;=E$7,'Invoice Register'!$G34&lt;=MIN(EOMONTH(E$7,0),'Invoice Register'!$B$5)),IF('Invoice Register'!$H34="",0,'Invoice Register'!$H34),0)+IF(AND('Invoice Register'!$I34&lt;&gt;"",'Invoice Register'!$I34&gt;=E$7,'Invoice Register'!$I34&lt;=MIN(EOMONTH(E$7,0),'Invoice Register'!$B$5)),IF('Invoice Register'!$J34="",0,'Invoice Register'!$J34),0))))</f>
        <v/>
      </c>
      <c r="F35" s="48">
        <f>IF(OR($D35="",$C35=""),"",MAX(0,E35*(1+F$6/1200*MAX(0,MIN(EOMONTH(F$7,0),'Invoice Register'!$B$5)-MAX($D35,F$7-1))/DAY(EOMONTH(F$7,0)))-(IF(AND('Invoice Register'!$G34&lt;&gt;"",'Invoice Register'!$G34&gt;=F$7,'Invoice Register'!$G34&lt;=MIN(EOMONTH(F$7,0),'Invoice Register'!$B$5)),IF('Invoice Register'!$H34="",0,'Invoice Register'!$H34),0)+IF(AND('Invoice Register'!$I34&lt;&gt;"",'Invoice Register'!$I34&gt;=F$7,'Invoice Register'!$I34&lt;=MIN(EOMONTH(F$7,0),'Invoice Register'!$B$5)),IF('Invoice Register'!$J34="",0,'Invoice Register'!$J34),0))))</f>
        <v/>
      </c>
      <c r="G35" s="48">
        <f>IF(OR($D35="",$C35=""),"",MAX(0,F35*(1+G$6/1200*MAX(0,MIN(EOMONTH(G$7,0),'Invoice Register'!$B$5)-MAX($D35,G$7-1))/DAY(EOMONTH(G$7,0)))-(IF(AND('Invoice Register'!$G34&lt;&gt;"",'Invoice Register'!$G34&gt;=G$7,'Invoice Register'!$G34&lt;=MIN(EOMONTH(G$7,0),'Invoice Register'!$B$5)),IF('Invoice Register'!$H34="",0,'Invoice Register'!$H34),0)+IF(AND('Invoice Register'!$I34&lt;&gt;"",'Invoice Register'!$I34&gt;=G$7,'Invoice Register'!$I34&lt;=MIN(EOMONTH(G$7,0),'Invoice Register'!$B$5)),IF('Invoice Register'!$J34="",0,'Invoice Register'!$J34),0))))</f>
        <v/>
      </c>
      <c r="H35" s="48">
        <f>IF(OR($D35="",$C35=""),"",MAX(0,G35*(1+H$6/1200*MAX(0,MIN(EOMONTH(H$7,0),'Invoice Register'!$B$5)-MAX($D35,H$7-1))/DAY(EOMONTH(H$7,0)))-(IF(AND('Invoice Register'!$G34&lt;&gt;"",'Invoice Register'!$G34&gt;=H$7,'Invoice Register'!$G34&lt;=MIN(EOMONTH(H$7,0),'Invoice Register'!$B$5)),IF('Invoice Register'!$H34="",0,'Invoice Register'!$H34),0)+IF(AND('Invoice Register'!$I34&lt;&gt;"",'Invoice Register'!$I34&gt;=H$7,'Invoice Register'!$I34&lt;=MIN(EOMONTH(H$7,0),'Invoice Register'!$B$5)),IF('Invoice Register'!$J34="",0,'Invoice Register'!$J34),0))))</f>
        <v/>
      </c>
      <c r="I35" s="48">
        <f>IF(OR($D35="",$C35=""),"",MAX(0,H35*(1+I$6/1200*MAX(0,MIN(EOMONTH(I$7,0),'Invoice Register'!$B$5)-MAX($D35,I$7-1))/DAY(EOMONTH(I$7,0)))-(IF(AND('Invoice Register'!$G34&lt;&gt;"",'Invoice Register'!$G34&gt;=I$7,'Invoice Register'!$G34&lt;=MIN(EOMONTH(I$7,0),'Invoice Register'!$B$5)),IF('Invoice Register'!$H34="",0,'Invoice Register'!$H34),0)+IF(AND('Invoice Register'!$I34&lt;&gt;"",'Invoice Register'!$I34&gt;=I$7,'Invoice Register'!$I34&lt;=MIN(EOMONTH(I$7,0),'Invoice Register'!$B$5)),IF('Invoice Register'!$J34="",0,'Invoice Register'!$J34),0))))</f>
        <v/>
      </c>
      <c r="J35" s="48">
        <f>IF(OR($D35="",$C35=""),"",MAX(0,I35*(1+J$6/1200*MAX(0,MIN(EOMONTH(J$7,0),'Invoice Register'!$B$5)-MAX($D35,J$7-1))/DAY(EOMONTH(J$7,0)))-(IF(AND('Invoice Register'!$G34&lt;&gt;"",'Invoice Register'!$G34&gt;=J$7,'Invoice Register'!$G34&lt;=MIN(EOMONTH(J$7,0),'Invoice Register'!$B$5)),IF('Invoice Register'!$H34="",0,'Invoice Register'!$H34),0)+IF(AND('Invoice Register'!$I34&lt;&gt;"",'Invoice Register'!$I34&gt;=J$7,'Invoice Register'!$I34&lt;=MIN(EOMONTH(J$7,0),'Invoice Register'!$B$5)),IF('Invoice Register'!$J34="",0,'Invoice Register'!$J34),0))))</f>
        <v/>
      </c>
      <c r="K35" s="48">
        <f>IF(OR($D35="",$C35=""),"",MAX(0,J35*(1+K$6/1200*MAX(0,MIN(EOMONTH(K$7,0),'Invoice Register'!$B$5)-MAX($D35,K$7-1))/DAY(EOMONTH(K$7,0)))-(IF(AND('Invoice Register'!$G34&lt;&gt;"",'Invoice Register'!$G34&gt;=K$7,'Invoice Register'!$G34&lt;=MIN(EOMONTH(K$7,0),'Invoice Register'!$B$5)),IF('Invoice Register'!$H34="",0,'Invoice Register'!$H34),0)+IF(AND('Invoice Register'!$I34&lt;&gt;"",'Invoice Register'!$I34&gt;=K$7,'Invoice Register'!$I34&lt;=MIN(EOMONTH(K$7,0),'Invoice Register'!$B$5)),IF('Invoice Register'!$J34="",0,'Invoice Register'!$J34),0))))</f>
        <v/>
      </c>
      <c r="L35" s="48">
        <f>IF(OR($D35="",$C35=""),"",MAX(0,K35*(1+L$6/1200*MAX(0,MIN(EOMONTH(L$7,0),'Invoice Register'!$B$5)-MAX($D35,L$7-1))/DAY(EOMONTH(L$7,0)))-(IF(AND('Invoice Register'!$G34&lt;&gt;"",'Invoice Register'!$G34&gt;=L$7,'Invoice Register'!$G34&lt;=MIN(EOMONTH(L$7,0),'Invoice Register'!$B$5)),IF('Invoice Register'!$H34="",0,'Invoice Register'!$H34),0)+IF(AND('Invoice Register'!$I34&lt;&gt;"",'Invoice Register'!$I34&gt;=L$7,'Invoice Register'!$I34&lt;=MIN(EOMONTH(L$7,0),'Invoice Register'!$B$5)),IF('Invoice Register'!$J34="",0,'Invoice Register'!$J34),0))))</f>
        <v/>
      </c>
      <c r="M35" s="48">
        <f>IF(OR($D35="",$C35=""),"",MAX(0,L35*(1+M$6/1200*MAX(0,MIN(EOMONTH(M$7,0),'Invoice Register'!$B$5)-MAX($D35,M$7-1))/DAY(EOMONTH(M$7,0)))-(IF(AND('Invoice Register'!$G34&lt;&gt;"",'Invoice Register'!$G34&gt;=M$7,'Invoice Register'!$G34&lt;=MIN(EOMONTH(M$7,0),'Invoice Register'!$B$5)),IF('Invoice Register'!$H34="",0,'Invoice Register'!$H34),0)+IF(AND('Invoice Register'!$I34&lt;&gt;"",'Invoice Register'!$I34&gt;=M$7,'Invoice Register'!$I34&lt;=MIN(EOMONTH(M$7,0),'Invoice Register'!$B$5)),IF('Invoice Register'!$J34="",0,'Invoice Register'!$J34),0))))</f>
        <v/>
      </c>
      <c r="N35" s="48">
        <f>IF(OR($D35="",$C35=""),"",MAX(0,M35*(1+N$6/1200*MAX(0,MIN(EOMONTH(N$7,0),'Invoice Register'!$B$5)-MAX($D35,N$7-1))/DAY(EOMONTH(N$7,0)))-(IF(AND('Invoice Register'!$G34&lt;&gt;"",'Invoice Register'!$G34&gt;=N$7,'Invoice Register'!$G34&lt;=MIN(EOMONTH(N$7,0),'Invoice Register'!$B$5)),IF('Invoice Register'!$H34="",0,'Invoice Register'!$H34),0)+IF(AND('Invoice Register'!$I34&lt;&gt;"",'Invoice Register'!$I34&gt;=N$7,'Invoice Register'!$I34&lt;=MIN(EOMONTH(N$7,0),'Invoice Register'!$B$5)),IF('Invoice Register'!$J34="",0,'Invoice Register'!$J34),0))))</f>
        <v/>
      </c>
      <c r="O35" s="48">
        <f>IF(OR($D35="",$C35=""),"",MAX(0,N35*(1+O$6/1200*MAX(0,MIN(EOMONTH(O$7,0),'Invoice Register'!$B$5)-MAX($D35,O$7-1))/DAY(EOMONTH(O$7,0)))-(IF(AND('Invoice Register'!$G34&lt;&gt;"",'Invoice Register'!$G34&gt;=O$7,'Invoice Register'!$G34&lt;=MIN(EOMONTH(O$7,0),'Invoice Register'!$B$5)),IF('Invoice Register'!$H34="",0,'Invoice Register'!$H34),0)+IF(AND('Invoice Register'!$I34&lt;&gt;"",'Invoice Register'!$I34&gt;=O$7,'Invoice Register'!$I34&lt;=MIN(EOMONTH(O$7,0),'Invoice Register'!$B$5)),IF('Invoice Register'!$J34="",0,'Invoice Register'!$J34),0))))</f>
        <v/>
      </c>
      <c r="P35" s="48">
        <f>IF(OR($D35="",$C35=""),"",MAX(0,O35*(1+P$6/1200*MAX(0,MIN(EOMONTH(P$7,0),'Invoice Register'!$B$5)-MAX($D35,P$7-1))/DAY(EOMONTH(P$7,0)))-(IF(AND('Invoice Register'!$G34&lt;&gt;"",'Invoice Register'!$G34&gt;=P$7,'Invoice Register'!$G34&lt;=MIN(EOMONTH(P$7,0),'Invoice Register'!$B$5)),IF('Invoice Register'!$H34="",0,'Invoice Register'!$H34),0)+IF(AND('Invoice Register'!$I34&lt;&gt;"",'Invoice Register'!$I34&gt;=P$7,'Invoice Register'!$I34&lt;=MIN(EOMONTH(P$7,0),'Invoice Register'!$B$5)),IF('Invoice Register'!$J34="",0,'Invoice Register'!$J34),0))))</f>
        <v/>
      </c>
      <c r="Q35" s="48">
        <f>IF(OR($D35="",$C35=""),"",MAX(0,P35*(1+Q$6/1200*MAX(0,MIN(EOMONTH(Q$7,0),'Invoice Register'!$B$5)-MAX($D35,Q$7-1))/DAY(EOMONTH(Q$7,0)))-(IF(AND('Invoice Register'!$G34&lt;&gt;"",'Invoice Register'!$G34&gt;=Q$7,'Invoice Register'!$G34&lt;=MIN(EOMONTH(Q$7,0),'Invoice Register'!$B$5)),IF('Invoice Register'!$H34="",0,'Invoice Register'!$H34),0)+IF(AND('Invoice Register'!$I34&lt;&gt;"",'Invoice Register'!$I34&gt;=Q$7,'Invoice Register'!$I34&lt;=MIN(EOMONTH(Q$7,0),'Invoice Register'!$B$5)),IF('Invoice Register'!$J34="",0,'Invoice Register'!$J34),0))))</f>
        <v/>
      </c>
      <c r="R35" s="48">
        <f>IF(OR($D35="",$C35=""),"",MAX(0,Q35*(1+R$6/1200*MAX(0,MIN(EOMONTH(R$7,0),'Invoice Register'!$B$5)-MAX($D35,R$7-1))/DAY(EOMONTH(R$7,0)))-(IF(AND('Invoice Register'!$G34&lt;&gt;"",'Invoice Register'!$G34&gt;=R$7,'Invoice Register'!$G34&lt;=MIN(EOMONTH(R$7,0),'Invoice Register'!$B$5)),IF('Invoice Register'!$H34="",0,'Invoice Register'!$H34),0)+IF(AND('Invoice Register'!$I34&lt;&gt;"",'Invoice Register'!$I34&gt;=R$7,'Invoice Register'!$I34&lt;=MIN(EOMONTH(R$7,0),'Invoice Register'!$B$5)),IF('Invoice Register'!$J34="",0,'Invoice Register'!$J34),0))))</f>
        <v/>
      </c>
      <c r="S35" s="48">
        <f>IF(OR($D35="",$C35=""),"",MAX(0,R35*(1+S$6/1200*MAX(0,MIN(EOMONTH(S$7,0),'Invoice Register'!$B$5)-MAX($D35,S$7-1))/DAY(EOMONTH(S$7,0)))-(IF(AND('Invoice Register'!$G34&lt;&gt;"",'Invoice Register'!$G34&gt;=S$7,'Invoice Register'!$G34&lt;=MIN(EOMONTH(S$7,0),'Invoice Register'!$B$5)),IF('Invoice Register'!$H34="",0,'Invoice Register'!$H34),0)+IF(AND('Invoice Register'!$I34&lt;&gt;"",'Invoice Register'!$I34&gt;=S$7,'Invoice Register'!$I34&lt;=MIN(EOMONTH(S$7,0),'Invoice Register'!$B$5)),IF('Invoice Register'!$J34="",0,'Invoice Register'!$J34),0))))</f>
        <v/>
      </c>
      <c r="T35" s="48">
        <f>IF(OR($D35="",$C35=""),"",MAX(0,S35*(1+T$6/1200*MAX(0,MIN(EOMONTH(T$7,0),'Invoice Register'!$B$5)-MAX($D35,T$7-1))/DAY(EOMONTH(T$7,0)))-(IF(AND('Invoice Register'!$G34&lt;&gt;"",'Invoice Register'!$G34&gt;=T$7,'Invoice Register'!$G34&lt;=MIN(EOMONTH(T$7,0),'Invoice Register'!$B$5)),IF('Invoice Register'!$H34="",0,'Invoice Register'!$H34),0)+IF(AND('Invoice Register'!$I34&lt;&gt;"",'Invoice Register'!$I34&gt;=T$7,'Invoice Register'!$I34&lt;=MIN(EOMONTH(T$7,0),'Invoice Register'!$B$5)),IF('Invoice Register'!$J34="",0,'Invoice Register'!$J34),0))))</f>
        <v/>
      </c>
      <c r="U35" s="48">
        <f>IF(OR($D35="",$C35=""),"",MAX(0,T35*(1+U$6/1200*MAX(0,MIN(EOMONTH(U$7,0),'Invoice Register'!$B$5)-MAX($D35,U$7-1))/DAY(EOMONTH(U$7,0)))-(IF(AND('Invoice Register'!$G34&lt;&gt;"",'Invoice Register'!$G34&gt;=U$7,'Invoice Register'!$G34&lt;=MIN(EOMONTH(U$7,0),'Invoice Register'!$B$5)),IF('Invoice Register'!$H34="",0,'Invoice Register'!$H34),0)+IF(AND('Invoice Register'!$I34&lt;&gt;"",'Invoice Register'!$I34&gt;=U$7,'Invoice Register'!$I34&lt;=MIN(EOMONTH(U$7,0),'Invoice Register'!$B$5)),IF('Invoice Register'!$J34="",0,'Invoice Register'!$J34),0))))</f>
        <v/>
      </c>
      <c r="V35" s="48">
        <f>IF(OR($D35="",$C35=""),"",MAX(0,U35*(1+V$6/1200*MAX(0,MIN(EOMONTH(V$7,0),'Invoice Register'!$B$5)-MAX($D35,V$7-1))/DAY(EOMONTH(V$7,0)))-(IF(AND('Invoice Register'!$G34&lt;&gt;"",'Invoice Register'!$G34&gt;=V$7,'Invoice Register'!$G34&lt;=MIN(EOMONTH(V$7,0),'Invoice Register'!$B$5)),IF('Invoice Register'!$H34="",0,'Invoice Register'!$H34),0)+IF(AND('Invoice Register'!$I34&lt;&gt;"",'Invoice Register'!$I34&gt;=V$7,'Invoice Register'!$I34&lt;=MIN(EOMONTH(V$7,0),'Invoice Register'!$B$5)),IF('Invoice Register'!$J34="",0,'Invoice Register'!$J34),0))))</f>
        <v/>
      </c>
      <c r="W35" s="48">
        <f>IF(OR($D35="",$C35=""),"",MAX(0,V35*(1+W$6/1200*MAX(0,MIN(EOMONTH(W$7,0),'Invoice Register'!$B$5)-MAX($D35,W$7-1))/DAY(EOMONTH(W$7,0)))-(IF(AND('Invoice Register'!$G34&lt;&gt;"",'Invoice Register'!$G34&gt;=W$7,'Invoice Register'!$G34&lt;=MIN(EOMONTH(W$7,0),'Invoice Register'!$B$5)),IF('Invoice Register'!$H34="",0,'Invoice Register'!$H34),0)+IF(AND('Invoice Register'!$I34&lt;&gt;"",'Invoice Register'!$I34&gt;=W$7,'Invoice Register'!$I34&lt;=MIN(EOMONTH(W$7,0),'Invoice Register'!$B$5)),IF('Invoice Register'!$J34="",0,'Invoice Register'!$J34),0))))</f>
        <v/>
      </c>
      <c r="X35" s="48">
        <f>IF(OR($D35="",$C35=""),"",MAX(0,W35*(1+X$6/1200*MAX(0,MIN(EOMONTH(X$7,0),'Invoice Register'!$B$5)-MAX($D35,X$7-1))/DAY(EOMONTH(X$7,0)))-(IF(AND('Invoice Register'!$G34&lt;&gt;"",'Invoice Register'!$G34&gt;=X$7,'Invoice Register'!$G34&lt;=MIN(EOMONTH(X$7,0),'Invoice Register'!$B$5)),IF('Invoice Register'!$H34="",0,'Invoice Register'!$H34),0)+IF(AND('Invoice Register'!$I34&lt;&gt;"",'Invoice Register'!$I34&gt;=X$7,'Invoice Register'!$I34&lt;=MIN(EOMONTH(X$7,0),'Invoice Register'!$B$5)),IF('Invoice Register'!$J34="",0,'Invoice Register'!$J34),0))))</f>
        <v/>
      </c>
      <c r="Y35" s="48">
        <f>IF(OR($D35="",$C35=""),"",MAX(0,X35*(1+Y$6/1200*MAX(0,MIN(EOMONTH(Y$7,0),'Invoice Register'!$B$5)-MAX($D35,Y$7-1))/DAY(EOMONTH(Y$7,0)))-(IF(AND('Invoice Register'!$G34&lt;&gt;"",'Invoice Register'!$G34&gt;=Y$7,'Invoice Register'!$G34&lt;=MIN(EOMONTH(Y$7,0),'Invoice Register'!$B$5)),IF('Invoice Register'!$H34="",0,'Invoice Register'!$H34),0)+IF(AND('Invoice Register'!$I34&lt;&gt;"",'Invoice Register'!$I34&gt;=Y$7,'Invoice Register'!$I34&lt;=MIN(EOMONTH(Y$7,0),'Invoice Register'!$B$5)),IF('Invoice Register'!$J34="",0,'Invoice Register'!$J34),0))))</f>
        <v/>
      </c>
      <c r="Z35" s="48">
        <f>IF(OR($D35="",$C35=""),"",MAX(0,Y35*(1+Z$6/1200*MAX(0,MIN(EOMONTH(Z$7,0),'Invoice Register'!$B$5)-MAX($D35,Z$7-1))/DAY(EOMONTH(Z$7,0)))-(IF(AND('Invoice Register'!$G34&lt;&gt;"",'Invoice Register'!$G34&gt;=Z$7,'Invoice Register'!$G34&lt;=MIN(EOMONTH(Z$7,0),'Invoice Register'!$B$5)),IF('Invoice Register'!$H34="",0,'Invoice Register'!$H34),0)+IF(AND('Invoice Register'!$I34&lt;&gt;"",'Invoice Register'!$I34&gt;=Z$7,'Invoice Register'!$I34&lt;=MIN(EOMONTH(Z$7,0),'Invoice Register'!$B$5)),IF('Invoice Register'!$J34="",0,'Invoice Register'!$J34),0))))</f>
        <v/>
      </c>
      <c r="AA35" s="48">
        <f>IF(OR($D35="",$C35=""),"",MAX(0,Z35*(1+AA$6/1200*MAX(0,MIN(EOMONTH(AA$7,0),'Invoice Register'!$B$5)-MAX($D35,AA$7-1))/DAY(EOMONTH(AA$7,0)))-(IF(AND('Invoice Register'!$G34&lt;&gt;"",'Invoice Register'!$G34&gt;=AA$7,'Invoice Register'!$G34&lt;=MIN(EOMONTH(AA$7,0),'Invoice Register'!$B$5)),IF('Invoice Register'!$H34="",0,'Invoice Register'!$H34),0)+IF(AND('Invoice Register'!$I34&lt;&gt;"",'Invoice Register'!$I34&gt;=AA$7,'Invoice Register'!$I34&lt;=MIN(EOMONTH(AA$7,0),'Invoice Register'!$B$5)),IF('Invoice Register'!$J34="",0,'Invoice Register'!$J34),0))))</f>
        <v/>
      </c>
      <c r="AB35" s="48">
        <f>IF(OR($D35="",$C35=""),"",MAX(0,AA35*(1+AB$6/1200*MAX(0,MIN(EOMONTH(AB$7,0),'Invoice Register'!$B$5)-MAX($D35,AB$7-1))/DAY(EOMONTH(AB$7,0)))-(IF(AND('Invoice Register'!$G34&lt;&gt;"",'Invoice Register'!$G34&gt;=AB$7,'Invoice Register'!$G34&lt;=MIN(EOMONTH(AB$7,0),'Invoice Register'!$B$5)),IF('Invoice Register'!$H34="",0,'Invoice Register'!$H34),0)+IF(AND('Invoice Register'!$I34&lt;&gt;"",'Invoice Register'!$I34&gt;=AB$7,'Invoice Register'!$I34&lt;=MIN(EOMONTH(AB$7,0),'Invoice Register'!$B$5)),IF('Invoice Register'!$J34="",0,'Invoice Register'!$J34),0))))</f>
        <v/>
      </c>
      <c r="AC35" s="49">
        <f>IF(OR($D35="",$C35=""),"",ROUND(AB35+(IF(AND('Invoice Register'!$G34&lt;&gt;"",'Invoice Register'!$G34&lt;='Invoice Register'!$B$5),IF('Invoice Register'!$H34="",0,'Invoice Register'!$H34),0)+IF(AND('Invoice Register'!$I34&lt;&gt;"",'Invoice Register'!$I34&lt;='Invoice Register'!$B$5),IF('Invoice Register'!$J34="",0,'Invoice Register'!$J34),0))-$C35,2))</f>
        <v/>
      </c>
    </row>
    <row r="36" ht="15" customHeight="1" s="29">
      <c r="A36" s="46">
        <f>'Invoice Register'!A35</f>
        <v/>
      </c>
      <c r="B36" s="46">
        <f>'Invoice Register'!B35</f>
        <v/>
      </c>
      <c r="C36" s="46">
        <f>'Invoice Register'!E35</f>
        <v/>
      </c>
      <c r="D36" s="47">
        <f>'Invoice Register'!K35</f>
        <v/>
      </c>
      <c r="E36" s="48">
        <f>IF(OR($D36="",$C36=""),"",MAX(0,$C36*(1+E$6/1200*MAX(0,MIN(EOMONTH(E$7,0),'Invoice Register'!$B$5)-MAX($D36,E$7-1))/DAY(EOMONTH(E$7,0)))-(IF(AND('Invoice Register'!$G35&lt;&gt;"",'Invoice Register'!$G35&gt;=E$7,'Invoice Register'!$G35&lt;=MIN(EOMONTH(E$7,0),'Invoice Register'!$B$5)),IF('Invoice Register'!$H35="",0,'Invoice Register'!$H35),0)+IF(AND('Invoice Register'!$I35&lt;&gt;"",'Invoice Register'!$I35&gt;=E$7,'Invoice Register'!$I35&lt;=MIN(EOMONTH(E$7,0),'Invoice Register'!$B$5)),IF('Invoice Register'!$J35="",0,'Invoice Register'!$J35),0))))</f>
        <v/>
      </c>
      <c r="F36" s="48">
        <f>IF(OR($D36="",$C36=""),"",MAX(0,E36*(1+F$6/1200*MAX(0,MIN(EOMONTH(F$7,0),'Invoice Register'!$B$5)-MAX($D36,F$7-1))/DAY(EOMONTH(F$7,0)))-(IF(AND('Invoice Register'!$G35&lt;&gt;"",'Invoice Register'!$G35&gt;=F$7,'Invoice Register'!$G35&lt;=MIN(EOMONTH(F$7,0),'Invoice Register'!$B$5)),IF('Invoice Register'!$H35="",0,'Invoice Register'!$H35),0)+IF(AND('Invoice Register'!$I35&lt;&gt;"",'Invoice Register'!$I35&gt;=F$7,'Invoice Register'!$I35&lt;=MIN(EOMONTH(F$7,0),'Invoice Register'!$B$5)),IF('Invoice Register'!$J35="",0,'Invoice Register'!$J35),0))))</f>
        <v/>
      </c>
      <c r="G36" s="48">
        <f>IF(OR($D36="",$C36=""),"",MAX(0,F36*(1+G$6/1200*MAX(0,MIN(EOMONTH(G$7,0),'Invoice Register'!$B$5)-MAX($D36,G$7-1))/DAY(EOMONTH(G$7,0)))-(IF(AND('Invoice Register'!$G35&lt;&gt;"",'Invoice Register'!$G35&gt;=G$7,'Invoice Register'!$G35&lt;=MIN(EOMONTH(G$7,0),'Invoice Register'!$B$5)),IF('Invoice Register'!$H35="",0,'Invoice Register'!$H35),0)+IF(AND('Invoice Register'!$I35&lt;&gt;"",'Invoice Register'!$I35&gt;=G$7,'Invoice Register'!$I35&lt;=MIN(EOMONTH(G$7,0),'Invoice Register'!$B$5)),IF('Invoice Register'!$J35="",0,'Invoice Register'!$J35),0))))</f>
        <v/>
      </c>
      <c r="H36" s="48">
        <f>IF(OR($D36="",$C36=""),"",MAX(0,G36*(1+H$6/1200*MAX(0,MIN(EOMONTH(H$7,0),'Invoice Register'!$B$5)-MAX($D36,H$7-1))/DAY(EOMONTH(H$7,0)))-(IF(AND('Invoice Register'!$G35&lt;&gt;"",'Invoice Register'!$G35&gt;=H$7,'Invoice Register'!$G35&lt;=MIN(EOMONTH(H$7,0),'Invoice Register'!$B$5)),IF('Invoice Register'!$H35="",0,'Invoice Register'!$H35),0)+IF(AND('Invoice Register'!$I35&lt;&gt;"",'Invoice Register'!$I35&gt;=H$7,'Invoice Register'!$I35&lt;=MIN(EOMONTH(H$7,0),'Invoice Register'!$B$5)),IF('Invoice Register'!$J35="",0,'Invoice Register'!$J35),0))))</f>
        <v/>
      </c>
      <c r="I36" s="48">
        <f>IF(OR($D36="",$C36=""),"",MAX(0,H36*(1+I$6/1200*MAX(0,MIN(EOMONTH(I$7,0),'Invoice Register'!$B$5)-MAX($D36,I$7-1))/DAY(EOMONTH(I$7,0)))-(IF(AND('Invoice Register'!$G35&lt;&gt;"",'Invoice Register'!$G35&gt;=I$7,'Invoice Register'!$G35&lt;=MIN(EOMONTH(I$7,0),'Invoice Register'!$B$5)),IF('Invoice Register'!$H35="",0,'Invoice Register'!$H35),0)+IF(AND('Invoice Register'!$I35&lt;&gt;"",'Invoice Register'!$I35&gt;=I$7,'Invoice Register'!$I35&lt;=MIN(EOMONTH(I$7,0),'Invoice Register'!$B$5)),IF('Invoice Register'!$J35="",0,'Invoice Register'!$J35),0))))</f>
        <v/>
      </c>
      <c r="J36" s="48">
        <f>IF(OR($D36="",$C36=""),"",MAX(0,I36*(1+J$6/1200*MAX(0,MIN(EOMONTH(J$7,0),'Invoice Register'!$B$5)-MAX($D36,J$7-1))/DAY(EOMONTH(J$7,0)))-(IF(AND('Invoice Register'!$G35&lt;&gt;"",'Invoice Register'!$G35&gt;=J$7,'Invoice Register'!$G35&lt;=MIN(EOMONTH(J$7,0),'Invoice Register'!$B$5)),IF('Invoice Register'!$H35="",0,'Invoice Register'!$H35),0)+IF(AND('Invoice Register'!$I35&lt;&gt;"",'Invoice Register'!$I35&gt;=J$7,'Invoice Register'!$I35&lt;=MIN(EOMONTH(J$7,0),'Invoice Register'!$B$5)),IF('Invoice Register'!$J35="",0,'Invoice Register'!$J35),0))))</f>
        <v/>
      </c>
      <c r="K36" s="48">
        <f>IF(OR($D36="",$C36=""),"",MAX(0,J36*(1+K$6/1200*MAX(0,MIN(EOMONTH(K$7,0),'Invoice Register'!$B$5)-MAX($D36,K$7-1))/DAY(EOMONTH(K$7,0)))-(IF(AND('Invoice Register'!$G35&lt;&gt;"",'Invoice Register'!$G35&gt;=K$7,'Invoice Register'!$G35&lt;=MIN(EOMONTH(K$7,0),'Invoice Register'!$B$5)),IF('Invoice Register'!$H35="",0,'Invoice Register'!$H35),0)+IF(AND('Invoice Register'!$I35&lt;&gt;"",'Invoice Register'!$I35&gt;=K$7,'Invoice Register'!$I35&lt;=MIN(EOMONTH(K$7,0),'Invoice Register'!$B$5)),IF('Invoice Register'!$J35="",0,'Invoice Register'!$J35),0))))</f>
        <v/>
      </c>
      <c r="L36" s="48">
        <f>IF(OR($D36="",$C36=""),"",MAX(0,K36*(1+L$6/1200*MAX(0,MIN(EOMONTH(L$7,0),'Invoice Register'!$B$5)-MAX($D36,L$7-1))/DAY(EOMONTH(L$7,0)))-(IF(AND('Invoice Register'!$G35&lt;&gt;"",'Invoice Register'!$G35&gt;=L$7,'Invoice Register'!$G35&lt;=MIN(EOMONTH(L$7,0),'Invoice Register'!$B$5)),IF('Invoice Register'!$H35="",0,'Invoice Register'!$H35),0)+IF(AND('Invoice Register'!$I35&lt;&gt;"",'Invoice Register'!$I35&gt;=L$7,'Invoice Register'!$I35&lt;=MIN(EOMONTH(L$7,0),'Invoice Register'!$B$5)),IF('Invoice Register'!$J35="",0,'Invoice Register'!$J35),0))))</f>
        <v/>
      </c>
      <c r="M36" s="48">
        <f>IF(OR($D36="",$C36=""),"",MAX(0,L36*(1+M$6/1200*MAX(0,MIN(EOMONTH(M$7,0),'Invoice Register'!$B$5)-MAX($D36,M$7-1))/DAY(EOMONTH(M$7,0)))-(IF(AND('Invoice Register'!$G35&lt;&gt;"",'Invoice Register'!$G35&gt;=M$7,'Invoice Register'!$G35&lt;=MIN(EOMONTH(M$7,0),'Invoice Register'!$B$5)),IF('Invoice Register'!$H35="",0,'Invoice Register'!$H35),0)+IF(AND('Invoice Register'!$I35&lt;&gt;"",'Invoice Register'!$I35&gt;=M$7,'Invoice Register'!$I35&lt;=MIN(EOMONTH(M$7,0),'Invoice Register'!$B$5)),IF('Invoice Register'!$J35="",0,'Invoice Register'!$J35),0))))</f>
        <v/>
      </c>
      <c r="N36" s="48">
        <f>IF(OR($D36="",$C36=""),"",MAX(0,M36*(1+N$6/1200*MAX(0,MIN(EOMONTH(N$7,0),'Invoice Register'!$B$5)-MAX($D36,N$7-1))/DAY(EOMONTH(N$7,0)))-(IF(AND('Invoice Register'!$G35&lt;&gt;"",'Invoice Register'!$G35&gt;=N$7,'Invoice Register'!$G35&lt;=MIN(EOMONTH(N$7,0),'Invoice Register'!$B$5)),IF('Invoice Register'!$H35="",0,'Invoice Register'!$H35),0)+IF(AND('Invoice Register'!$I35&lt;&gt;"",'Invoice Register'!$I35&gt;=N$7,'Invoice Register'!$I35&lt;=MIN(EOMONTH(N$7,0),'Invoice Register'!$B$5)),IF('Invoice Register'!$J35="",0,'Invoice Register'!$J35),0))))</f>
        <v/>
      </c>
      <c r="O36" s="48">
        <f>IF(OR($D36="",$C36=""),"",MAX(0,N36*(1+O$6/1200*MAX(0,MIN(EOMONTH(O$7,0),'Invoice Register'!$B$5)-MAX($D36,O$7-1))/DAY(EOMONTH(O$7,0)))-(IF(AND('Invoice Register'!$G35&lt;&gt;"",'Invoice Register'!$G35&gt;=O$7,'Invoice Register'!$G35&lt;=MIN(EOMONTH(O$7,0),'Invoice Register'!$B$5)),IF('Invoice Register'!$H35="",0,'Invoice Register'!$H35),0)+IF(AND('Invoice Register'!$I35&lt;&gt;"",'Invoice Register'!$I35&gt;=O$7,'Invoice Register'!$I35&lt;=MIN(EOMONTH(O$7,0),'Invoice Register'!$B$5)),IF('Invoice Register'!$J35="",0,'Invoice Register'!$J35),0))))</f>
        <v/>
      </c>
      <c r="P36" s="48">
        <f>IF(OR($D36="",$C36=""),"",MAX(0,O36*(1+P$6/1200*MAX(0,MIN(EOMONTH(P$7,0),'Invoice Register'!$B$5)-MAX($D36,P$7-1))/DAY(EOMONTH(P$7,0)))-(IF(AND('Invoice Register'!$G35&lt;&gt;"",'Invoice Register'!$G35&gt;=P$7,'Invoice Register'!$G35&lt;=MIN(EOMONTH(P$7,0),'Invoice Register'!$B$5)),IF('Invoice Register'!$H35="",0,'Invoice Register'!$H35),0)+IF(AND('Invoice Register'!$I35&lt;&gt;"",'Invoice Register'!$I35&gt;=P$7,'Invoice Register'!$I35&lt;=MIN(EOMONTH(P$7,0),'Invoice Register'!$B$5)),IF('Invoice Register'!$J35="",0,'Invoice Register'!$J35),0))))</f>
        <v/>
      </c>
      <c r="Q36" s="48">
        <f>IF(OR($D36="",$C36=""),"",MAX(0,P36*(1+Q$6/1200*MAX(0,MIN(EOMONTH(Q$7,0),'Invoice Register'!$B$5)-MAX($D36,Q$7-1))/DAY(EOMONTH(Q$7,0)))-(IF(AND('Invoice Register'!$G35&lt;&gt;"",'Invoice Register'!$G35&gt;=Q$7,'Invoice Register'!$G35&lt;=MIN(EOMONTH(Q$7,0),'Invoice Register'!$B$5)),IF('Invoice Register'!$H35="",0,'Invoice Register'!$H35),0)+IF(AND('Invoice Register'!$I35&lt;&gt;"",'Invoice Register'!$I35&gt;=Q$7,'Invoice Register'!$I35&lt;=MIN(EOMONTH(Q$7,0),'Invoice Register'!$B$5)),IF('Invoice Register'!$J35="",0,'Invoice Register'!$J35),0))))</f>
        <v/>
      </c>
      <c r="R36" s="48">
        <f>IF(OR($D36="",$C36=""),"",MAX(0,Q36*(1+R$6/1200*MAX(0,MIN(EOMONTH(R$7,0),'Invoice Register'!$B$5)-MAX($D36,R$7-1))/DAY(EOMONTH(R$7,0)))-(IF(AND('Invoice Register'!$G35&lt;&gt;"",'Invoice Register'!$G35&gt;=R$7,'Invoice Register'!$G35&lt;=MIN(EOMONTH(R$7,0),'Invoice Register'!$B$5)),IF('Invoice Register'!$H35="",0,'Invoice Register'!$H35),0)+IF(AND('Invoice Register'!$I35&lt;&gt;"",'Invoice Register'!$I35&gt;=R$7,'Invoice Register'!$I35&lt;=MIN(EOMONTH(R$7,0),'Invoice Register'!$B$5)),IF('Invoice Register'!$J35="",0,'Invoice Register'!$J35),0))))</f>
        <v/>
      </c>
      <c r="S36" s="48">
        <f>IF(OR($D36="",$C36=""),"",MAX(0,R36*(1+S$6/1200*MAX(0,MIN(EOMONTH(S$7,0),'Invoice Register'!$B$5)-MAX($D36,S$7-1))/DAY(EOMONTH(S$7,0)))-(IF(AND('Invoice Register'!$G35&lt;&gt;"",'Invoice Register'!$G35&gt;=S$7,'Invoice Register'!$G35&lt;=MIN(EOMONTH(S$7,0),'Invoice Register'!$B$5)),IF('Invoice Register'!$H35="",0,'Invoice Register'!$H35),0)+IF(AND('Invoice Register'!$I35&lt;&gt;"",'Invoice Register'!$I35&gt;=S$7,'Invoice Register'!$I35&lt;=MIN(EOMONTH(S$7,0),'Invoice Register'!$B$5)),IF('Invoice Register'!$J35="",0,'Invoice Register'!$J35),0))))</f>
        <v/>
      </c>
      <c r="T36" s="48">
        <f>IF(OR($D36="",$C36=""),"",MAX(0,S36*(1+T$6/1200*MAX(0,MIN(EOMONTH(T$7,0),'Invoice Register'!$B$5)-MAX($D36,T$7-1))/DAY(EOMONTH(T$7,0)))-(IF(AND('Invoice Register'!$G35&lt;&gt;"",'Invoice Register'!$G35&gt;=T$7,'Invoice Register'!$G35&lt;=MIN(EOMONTH(T$7,0),'Invoice Register'!$B$5)),IF('Invoice Register'!$H35="",0,'Invoice Register'!$H35),0)+IF(AND('Invoice Register'!$I35&lt;&gt;"",'Invoice Register'!$I35&gt;=T$7,'Invoice Register'!$I35&lt;=MIN(EOMONTH(T$7,0),'Invoice Register'!$B$5)),IF('Invoice Register'!$J35="",0,'Invoice Register'!$J35),0))))</f>
        <v/>
      </c>
      <c r="U36" s="48">
        <f>IF(OR($D36="",$C36=""),"",MAX(0,T36*(1+U$6/1200*MAX(0,MIN(EOMONTH(U$7,0),'Invoice Register'!$B$5)-MAX($D36,U$7-1))/DAY(EOMONTH(U$7,0)))-(IF(AND('Invoice Register'!$G35&lt;&gt;"",'Invoice Register'!$G35&gt;=U$7,'Invoice Register'!$G35&lt;=MIN(EOMONTH(U$7,0),'Invoice Register'!$B$5)),IF('Invoice Register'!$H35="",0,'Invoice Register'!$H35),0)+IF(AND('Invoice Register'!$I35&lt;&gt;"",'Invoice Register'!$I35&gt;=U$7,'Invoice Register'!$I35&lt;=MIN(EOMONTH(U$7,0),'Invoice Register'!$B$5)),IF('Invoice Register'!$J35="",0,'Invoice Register'!$J35),0))))</f>
        <v/>
      </c>
      <c r="V36" s="48">
        <f>IF(OR($D36="",$C36=""),"",MAX(0,U36*(1+V$6/1200*MAX(0,MIN(EOMONTH(V$7,0),'Invoice Register'!$B$5)-MAX($D36,V$7-1))/DAY(EOMONTH(V$7,0)))-(IF(AND('Invoice Register'!$G35&lt;&gt;"",'Invoice Register'!$G35&gt;=V$7,'Invoice Register'!$G35&lt;=MIN(EOMONTH(V$7,0),'Invoice Register'!$B$5)),IF('Invoice Register'!$H35="",0,'Invoice Register'!$H35),0)+IF(AND('Invoice Register'!$I35&lt;&gt;"",'Invoice Register'!$I35&gt;=V$7,'Invoice Register'!$I35&lt;=MIN(EOMONTH(V$7,0),'Invoice Register'!$B$5)),IF('Invoice Register'!$J35="",0,'Invoice Register'!$J35),0))))</f>
        <v/>
      </c>
      <c r="W36" s="48">
        <f>IF(OR($D36="",$C36=""),"",MAX(0,V36*(1+W$6/1200*MAX(0,MIN(EOMONTH(W$7,0),'Invoice Register'!$B$5)-MAX($D36,W$7-1))/DAY(EOMONTH(W$7,0)))-(IF(AND('Invoice Register'!$G35&lt;&gt;"",'Invoice Register'!$G35&gt;=W$7,'Invoice Register'!$G35&lt;=MIN(EOMONTH(W$7,0),'Invoice Register'!$B$5)),IF('Invoice Register'!$H35="",0,'Invoice Register'!$H35),0)+IF(AND('Invoice Register'!$I35&lt;&gt;"",'Invoice Register'!$I35&gt;=W$7,'Invoice Register'!$I35&lt;=MIN(EOMONTH(W$7,0),'Invoice Register'!$B$5)),IF('Invoice Register'!$J35="",0,'Invoice Register'!$J35),0))))</f>
        <v/>
      </c>
      <c r="X36" s="48">
        <f>IF(OR($D36="",$C36=""),"",MAX(0,W36*(1+X$6/1200*MAX(0,MIN(EOMONTH(X$7,0),'Invoice Register'!$B$5)-MAX($D36,X$7-1))/DAY(EOMONTH(X$7,0)))-(IF(AND('Invoice Register'!$G35&lt;&gt;"",'Invoice Register'!$G35&gt;=X$7,'Invoice Register'!$G35&lt;=MIN(EOMONTH(X$7,0),'Invoice Register'!$B$5)),IF('Invoice Register'!$H35="",0,'Invoice Register'!$H35),0)+IF(AND('Invoice Register'!$I35&lt;&gt;"",'Invoice Register'!$I35&gt;=X$7,'Invoice Register'!$I35&lt;=MIN(EOMONTH(X$7,0),'Invoice Register'!$B$5)),IF('Invoice Register'!$J35="",0,'Invoice Register'!$J35),0))))</f>
        <v/>
      </c>
      <c r="Y36" s="48">
        <f>IF(OR($D36="",$C36=""),"",MAX(0,X36*(1+Y$6/1200*MAX(0,MIN(EOMONTH(Y$7,0),'Invoice Register'!$B$5)-MAX($D36,Y$7-1))/DAY(EOMONTH(Y$7,0)))-(IF(AND('Invoice Register'!$G35&lt;&gt;"",'Invoice Register'!$G35&gt;=Y$7,'Invoice Register'!$G35&lt;=MIN(EOMONTH(Y$7,0),'Invoice Register'!$B$5)),IF('Invoice Register'!$H35="",0,'Invoice Register'!$H35),0)+IF(AND('Invoice Register'!$I35&lt;&gt;"",'Invoice Register'!$I35&gt;=Y$7,'Invoice Register'!$I35&lt;=MIN(EOMONTH(Y$7,0),'Invoice Register'!$B$5)),IF('Invoice Register'!$J35="",0,'Invoice Register'!$J35),0))))</f>
        <v/>
      </c>
      <c r="Z36" s="48">
        <f>IF(OR($D36="",$C36=""),"",MAX(0,Y36*(1+Z$6/1200*MAX(0,MIN(EOMONTH(Z$7,0),'Invoice Register'!$B$5)-MAX($D36,Z$7-1))/DAY(EOMONTH(Z$7,0)))-(IF(AND('Invoice Register'!$G35&lt;&gt;"",'Invoice Register'!$G35&gt;=Z$7,'Invoice Register'!$G35&lt;=MIN(EOMONTH(Z$7,0),'Invoice Register'!$B$5)),IF('Invoice Register'!$H35="",0,'Invoice Register'!$H35),0)+IF(AND('Invoice Register'!$I35&lt;&gt;"",'Invoice Register'!$I35&gt;=Z$7,'Invoice Register'!$I35&lt;=MIN(EOMONTH(Z$7,0),'Invoice Register'!$B$5)),IF('Invoice Register'!$J35="",0,'Invoice Register'!$J35),0))))</f>
        <v/>
      </c>
      <c r="AA36" s="48">
        <f>IF(OR($D36="",$C36=""),"",MAX(0,Z36*(1+AA$6/1200*MAX(0,MIN(EOMONTH(AA$7,0),'Invoice Register'!$B$5)-MAX($D36,AA$7-1))/DAY(EOMONTH(AA$7,0)))-(IF(AND('Invoice Register'!$G35&lt;&gt;"",'Invoice Register'!$G35&gt;=AA$7,'Invoice Register'!$G35&lt;=MIN(EOMONTH(AA$7,0),'Invoice Register'!$B$5)),IF('Invoice Register'!$H35="",0,'Invoice Register'!$H35),0)+IF(AND('Invoice Register'!$I35&lt;&gt;"",'Invoice Register'!$I35&gt;=AA$7,'Invoice Register'!$I35&lt;=MIN(EOMONTH(AA$7,0),'Invoice Register'!$B$5)),IF('Invoice Register'!$J35="",0,'Invoice Register'!$J35),0))))</f>
        <v/>
      </c>
      <c r="AB36" s="48">
        <f>IF(OR($D36="",$C36=""),"",MAX(0,AA36*(1+AB$6/1200*MAX(0,MIN(EOMONTH(AB$7,0),'Invoice Register'!$B$5)-MAX($D36,AB$7-1))/DAY(EOMONTH(AB$7,0)))-(IF(AND('Invoice Register'!$G35&lt;&gt;"",'Invoice Register'!$G35&gt;=AB$7,'Invoice Register'!$G35&lt;=MIN(EOMONTH(AB$7,0),'Invoice Register'!$B$5)),IF('Invoice Register'!$H35="",0,'Invoice Register'!$H35),0)+IF(AND('Invoice Register'!$I35&lt;&gt;"",'Invoice Register'!$I35&gt;=AB$7,'Invoice Register'!$I35&lt;=MIN(EOMONTH(AB$7,0),'Invoice Register'!$B$5)),IF('Invoice Register'!$J35="",0,'Invoice Register'!$J35),0))))</f>
        <v/>
      </c>
      <c r="AC36" s="49">
        <f>IF(OR($D36="",$C36=""),"",ROUND(AB36+(IF(AND('Invoice Register'!$G35&lt;&gt;"",'Invoice Register'!$G35&lt;='Invoice Register'!$B$5),IF('Invoice Register'!$H35="",0,'Invoice Register'!$H35),0)+IF(AND('Invoice Register'!$I35&lt;&gt;"",'Invoice Register'!$I35&lt;='Invoice Register'!$B$5),IF('Invoice Register'!$J35="",0,'Invoice Register'!$J35),0))-$C36,2))</f>
        <v/>
      </c>
    </row>
    <row r="37" ht="15" customHeight="1" s="29">
      <c r="A37" s="46">
        <f>'Invoice Register'!A36</f>
        <v/>
      </c>
      <c r="B37" s="46">
        <f>'Invoice Register'!B36</f>
        <v/>
      </c>
      <c r="C37" s="46">
        <f>'Invoice Register'!E36</f>
        <v/>
      </c>
      <c r="D37" s="47">
        <f>'Invoice Register'!K36</f>
        <v/>
      </c>
      <c r="E37" s="48">
        <f>IF(OR($D37="",$C37=""),"",MAX(0,$C37*(1+E$6/1200*MAX(0,MIN(EOMONTH(E$7,0),'Invoice Register'!$B$5)-MAX($D37,E$7-1))/DAY(EOMONTH(E$7,0)))-(IF(AND('Invoice Register'!$G36&lt;&gt;"",'Invoice Register'!$G36&gt;=E$7,'Invoice Register'!$G36&lt;=MIN(EOMONTH(E$7,0),'Invoice Register'!$B$5)),IF('Invoice Register'!$H36="",0,'Invoice Register'!$H36),0)+IF(AND('Invoice Register'!$I36&lt;&gt;"",'Invoice Register'!$I36&gt;=E$7,'Invoice Register'!$I36&lt;=MIN(EOMONTH(E$7,0),'Invoice Register'!$B$5)),IF('Invoice Register'!$J36="",0,'Invoice Register'!$J36),0))))</f>
        <v/>
      </c>
      <c r="F37" s="48">
        <f>IF(OR($D37="",$C37=""),"",MAX(0,E37*(1+F$6/1200*MAX(0,MIN(EOMONTH(F$7,0),'Invoice Register'!$B$5)-MAX($D37,F$7-1))/DAY(EOMONTH(F$7,0)))-(IF(AND('Invoice Register'!$G36&lt;&gt;"",'Invoice Register'!$G36&gt;=F$7,'Invoice Register'!$G36&lt;=MIN(EOMONTH(F$7,0),'Invoice Register'!$B$5)),IF('Invoice Register'!$H36="",0,'Invoice Register'!$H36),0)+IF(AND('Invoice Register'!$I36&lt;&gt;"",'Invoice Register'!$I36&gt;=F$7,'Invoice Register'!$I36&lt;=MIN(EOMONTH(F$7,0),'Invoice Register'!$B$5)),IF('Invoice Register'!$J36="",0,'Invoice Register'!$J36),0))))</f>
        <v/>
      </c>
      <c r="G37" s="48">
        <f>IF(OR($D37="",$C37=""),"",MAX(0,F37*(1+G$6/1200*MAX(0,MIN(EOMONTH(G$7,0),'Invoice Register'!$B$5)-MAX($D37,G$7-1))/DAY(EOMONTH(G$7,0)))-(IF(AND('Invoice Register'!$G36&lt;&gt;"",'Invoice Register'!$G36&gt;=G$7,'Invoice Register'!$G36&lt;=MIN(EOMONTH(G$7,0),'Invoice Register'!$B$5)),IF('Invoice Register'!$H36="",0,'Invoice Register'!$H36),0)+IF(AND('Invoice Register'!$I36&lt;&gt;"",'Invoice Register'!$I36&gt;=G$7,'Invoice Register'!$I36&lt;=MIN(EOMONTH(G$7,0),'Invoice Register'!$B$5)),IF('Invoice Register'!$J36="",0,'Invoice Register'!$J36),0))))</f>
        <v/>
      </c>
      <c r="H37" s="48">
        <f>IF(OR($D37="",$C37=""),"",MAX(0,G37*(1+H$6/1200*MAX(0,MIN(EOMONTH(H$7,0),'Invoice Register'!$B$5)-MAX($D37,H$7-1))/DAY(EOMONTH(H$7,0)))-(IF(AND('Invoice Register'!$G36&lt;&gt;"",'Invoice Register'!$G36&gt;=H$7,'Invoice Register'!$G36&lt;=MIN(EOMONTH(H$7,0),'Invoice Register'!$B$5)),IF('Invoice Register'!$H36="",0,'Invoice Register'!$H36),0)+IF(AND('Invoice Register'!$I36&lt;&gt;"",'Invoice Register'!$I36&gt;=H$7,'Invoice Register'!$I36&lt;=MIN(EOMONTH(H$7,0),'Invoice Register'!$B$5)),IF('Invoice Register'!$J36="",0,'Invoice Register'!$J36),0))))</f>
        <v/>
      </c>
      <c r="I37" s="48">
        <f>IF(OR($D37="",$C37=""),"",MAX(0,H37*(1+I$6/1200*MAX(0,MIN(EOMONTH(I$7,0),'Invoice Register'!$B$5)-MAX($D37,I$7-1))/DAY(EOMONTH(I$7,0)))-(IF(AND('Invoice Register'!$G36&lt;&gt;"",'Invoice Register'!$G36&gt;=I$7,'Invoice Register'!$G36&lt;=MIN(EOMONTH(I$7,0),'Invoice Register'!$B$5)),IF('Invoice Register'!$H36="",0,'Invoice Register'!$H36),0)+IF(AND('Invoice Register'!$I36&lt;&gt;"",'Invoice Register'!$I36&gt;=I$7,'Invoice Register'!$I36&lt;=MIN(EOMONTH(I$7,0),'Invoice Register'!$B$5)),IF('Invoice Register'!$J36="",0,'Invoice Register'!$J36),0))))</f>
        <v/>
      </c>
      <c r="J37" s="48">
        <f>IF(OR($D37="",$C37=""),"",MAX(0,I37*(1+J$6/1200*MAX(0,MIN(EOMONTH(J$7,0),'Invoice Register'!$B$5)-MAX($D37,J$7-1))/DAY(EOMONTH(J$7,0)))-(IF(AND('Invoice Register'!$G36&lt;&gt;"",'Invoice Register'!$G36&gt;=J$7,'Invoice Register'!$G36&lt;=MIN(EOMONTH(J$7,0),'Invoice Register'!$B$5)),IF('Invoice Register'!$H36="",0,'Invoice Register'!$H36),0)+IF(AND('Invoice Register'!$I36&lt;&gt;"",'Invoice Register'!$I36&gt;=J$7,'Invoice Register'!$I36&lt;=MIN(EOMONTH(J$7,0),'Invoice Register'!$B$5)),IF('Invoice Register'!$J36="",0,'Invoice Register'!$J36),0))))</f>
        <v/>
      </c>
      <c r="K37" s="48">
        <f>IF(OR($D37="",$C37=""),"",MAX(0,J37*(1+K$6/1200*MAX(0,MIN(EOMONTH(K$7,0),'Invoice Register'!$B$5)-MAX($D37,K$7-1))/DAY(EOMONTH(K$7,0)))-(IF(AND('Invoice Register'!$G36&lt;&gt;"",'Invoice Register'!$G36&gt;=K$7,'Invoice Register'!$G36&lt;=MIN(EOMONTH(K$7,0),'Invoice Register'!$B$5)),IF('Invoice Register'!$H36="",0,'Invoice Register'!$H36),0)+IF(AND('Invoice Register'!$I36&lt;&gt;"",'Invoice Register'!$I36&gt;=K$7,'Invoice Register'!$I36&lt;=MIN(EOMONTH(K$7,0),'Invoice Register'!$B$5)),IF('Invoice Register'!$J36="",0,'Invoice Register'!$J36),0))))</f>
        <v/>
      </c>
      <c r="L37" s="48">
        <f>IF(OR($D37="",$C37=""),"",MAX(0,K37*(1+L$6/1200*MAX(0,MIN(EOMONTH(L$7,0),'Invoice Register'!$B$5)-MAX($D37,L$7-1))/DAY(EOMONTH(L$7,0)))-(IF(AND('Invoice Register'!$G36&lt;&gt;"",'Invoice Register'!$G36&gt;=L$7,'Invoice Register'!$G36&lt;=MIN(EOMONTH(L$7,0),'Invoice Register'!$B$5)),IF('Invoice Register'!$H36="",0,'Invoice Register'!$H36),0)+IF(AND('Invoice Register'!$I36&lt;&gt;"",'Invoice Register'!$I36&gt;=L$7,'Invoice Register'!$I36&lt;=MIN(EOMONTH(L$7,0),'Invoice Register'!$B$5)),IF('Invoice Register'!$J36="",0,'Invoice Register'!$J36),0))))</f>
        <v/>
      </c>
      <c r="M37" s="48">
        <f>IF(OR($D37="",$C37=""),"",MAX(0,L37*(1+M$6/1200*MAX(0,MIN(EOMONTH(M$7,0),'Invoice Register'!$B$5)-MAX($D37,M$7-1))/DAY(EOMONTH(M$7,0)))-(IF(AND('Invoice Register'!$G36&lt;&gt;"",'Invoice Register'!$G36&gt;=M$7,'Invoice Register'!$G36&lt;=MIN(EOMONTH(M$7,0),'Invoice Register'!$B$5)),IF('Invoice Register'!$H36="",0,'Invoice Register'!$H36),0)+IF(AND('Invoice Register'!$I36&lt;&gt;"",'Invoice Register'!$I36&gt;=M$7,'Invoice Register'!$I36&lt;=MIN(EOMONTH(M$7,0),'Invoice Register'!$B$5)),IF('Invoice Register'!$J36="",0,'Invoice Register'!$J36),0))))</f>
        <v/>
      </c>
      <c r="N37" s="48">
        <f>IF(OR($D37="",$C37=""),"",MAX(0,M37*(1+N$6/1200*MAX(0,MIN(EOMONTH(N$7,0),'Invoice Register'!$B$5)-MAX($D37,N$7-1))/DAY(EOMONTH(N$7,0)))-(IF(AND('Invoice Register'!$G36&lt;&gt;"",'Invoice Register'!$G36&gt;=N$7,'Invoice Register'!$G36&lt;=MIN(EOMONTH(N$7,0),'Invoice Register'!$B$5)),IF('Invoice Register'!$H36="",0,'Invoice Register'!$H36),0)+IF(AND('Invoice Register'!$I36&lt;&gt;"",'Invoice Register'!$I36&gt;=N$7,'Invoice Register'!$I36&lt;=MIN(EOMONTH(N$7,0),'Invoice Register'!$B$5)),IF('Invoice Register'!$J36="",0,'Invoice Register'!$J36),0))))</f>
        <v/>
      </c>
      <c r="O37" s="48">
        <f>IF(OR($D37="",$C37=""),"",MAX(0,N37*(1+O$6/1200*MAX(0,MIN(EOMONTH(O$7,0),'Invoice Register'!$B$5)-MAX($D37,O$7-1))/DAY(EOMONTH(O$7,0)))-(IF(AND('Invoice Register'!$G36&lt;&gt;"",'Invoice Register'!$G36&gt;=O$7,'Invoice Register'!$G36&lt;=MIN(EOMONTH(O$7,0),'Invoice Register'!$B$5)),IF('Invoice Register'!$H36="",0,'Invoice Register'!$H36),0)+IF(AND('Invoice Register'!$I36&lt;&gt;"",'Invoice Register'!$I36&gt;=O$7,'Invoice Register'!$I36&lt;=MIN(EOMONTH(O$7,0),'Invoice Register'!$B$5)),IF('Invoice Register'!$J36="",0,'Invoice Register'!$J36),0))))</f>
        <v/>
      </c>
      <c r="P37" s="48">
        <f>IF(OR($D37="",$C37=""),"",MAX(0,O37*(1+P$6/1200*MAX(0,MIN(EOMONTH(P$7,0),'Invoice Register'!$B$5)-MAX($D37,P$7-1))/DAY(EOMONTH(P$7,0)))-(IF(AND('Invoice Register'!$G36&lt;&gt;"",'Invoice Register'!$G36&gt;=P$7,'Invoice Register'!$G36&lt;=MIN(EOMONTH(P$7,0),'Invoice Register'!$B$5)),IF('Invoice Register'!$H36="",0,'Invoice Register'!$H36),0)+IF(AND('Invoice Register'!$I36&lt;&gt;"",'Invoice Register'!$I36&gt;=P$7,'Invoice Register'!$I36&lt;=MIN(EOMONTH(P$7,0),'Invoice Register'!$B$5)),IF('Invoice Register'!$J36="",0,'Invoice Register'!$J36),0))))</f>
        <v/>
      </c>
      <c r="Q37" s="48">
        <f>IF(OR($D37="",$C37=""),"",MAX(0,P37*(1+Q$6/1200*MAX(0,MIN(EOMONTH(Q$7,0),'Invoice Register'!$B$5)-MAX($D37,Q$7-1))/DAY(EOMONTH(Q$7,0)))-(IF(AND('Invoice Register'!$G36&lt;&gt;"",'Invoice Register'!$G36&gt;=Q$7,'Invoice Register'!$G36&lt;=MIN(EOMONTH(Q$7,0),'Invoice Register'!$B$5)),IF('Invoice Register'!$H36="",0,'Invoice Register'!$H36),0)+IF(AND('Invoice Register'!$I36&lt;&gt;"",'Invoice Register'!$I36&gt;=Q$7,'Invoice Register'!$I36&lt;=MIN(EOMONTH(Q$7,0),'Invoice Register'!$B$5)),IF('Invoice Register'!$J36="",0,'Invoice Register'!$J36),0))))</f>
        <v/>
      </c>
      <c r="R37" s="48">
        <f>IF(OR($D37="",$C37=""),"",MAX(0,Q37*(1+R$6/1200*MAX(0,MIN(EOMONTH(R$7,0),'Invoice Register'!$B$5)-MAX($D37,R$7-1))/DAY(EOMONTH(R$7,0)))-(IF(AND('Invoice Register'!$G36&lt;&gt;"",'Invoice Register'!$G36&gt;=R$7,'Invoice Register'!$G36&lt;=MIN(EOMONTH(R$7,0),'Invoice Register'!$B$5)),IF('Invoice Register'!$H36="",0,'Invoice Register'!$H36),0)+IF(AND('Invoice Register'!$I36&lt;&gt;"",'Invoice Register'!$I36&gt;=R$7,'Invoice Register'!$I36&lt;=MIN(EOMONTH(R$7,0),'Invoice Register'!$B$5)),IF('Invoice Register'!$J36="",0,'Invoice Register'!$J36),0))))</f>
        <v/>
      </c>
      <c r="S37" s="48">
        <f>IF(OR($D37="",$C37=""),"",MAX(0,R37*(1+S$6/1200*MAX(0,MIN(EOMONTH(S$7,0),'Invoice Register'!$B$5)-MAX($D37,S$7-1))/DAY(EOMONTH(S$7,0)))-(IF(AND('Invoice Register'!$G36&lt;&gt;"",'Invoice Register'!$G36&gt;=S$7,'Invoice Register'!$G36&lt;=MIN(EOMONTH(S$7,0),'Invoice Register'!$B$5)),IF('Invoice Register'!$H36="",0,'Invoice Register'!$H36),0)+IF(AND('Invoice Register'!$I36&lt;&gt;"",'Invoice Register'!$I36&gt;=S$7,'Invoice Register'!$I36&lt;=MIN(EOMONTH(S$7,0),'Invoice Register'!$B$5)),IF('Invoice Register'!$J36="",0,'Invoice Register'!$J36),0))))</f>
        <v/>
      </c>
      <c r="T37" s="48">
        <f>IF(OR($D37="",$C37=""),"",MAX(0,S37*(1+T$6/1200*MAX(0,MIN(EOMONTH(T$7,0),'Invoice Register'!$B$5)-MAX($D37,T$7-1))/DAY(EOMONTH(T$7,0)))-(IF(AND('Invoice Register'!$G36&lt;&gt;"",'Invoice Register'!$G36&gt;=T$7,'Invoice Register'!$G36&lt;=MIN(EOMONTH(T$7,0),'Invoice Register'!$B$5)),IF('Invoice Register'!$H36="",0,'Invoice Register'!$H36),0)+IF(AND('Invoice Register'!$I36&lt;&gt;"",'Invoice Register'!$I36&gt;=T$7,'Invoice Register'!$I36&lt;=MIN(EOMONTH(T$7,0),'Invoice Register'!$B$5)),IF('Invoice Register'!$J36="",0,'Invoice Register'!$J36),0))))</f>
        <v/>
      </c>
      <c r="U37" s="48">
        <f>IF(OR($D37="",$C37=""),"",MAX(0,T37*(1+U$6/1200*MAX(0,MIN(EOMONTH(U$7,0),'Invoice Register'!$B$5)-MAX($D37,U$7-1))/DAY(EOMONTH(U$7,0)))-(IF(AND('Invoice Register'!$G36&lt;&gt;"",'Invoice Register'!$G36&gt;=U$7,'Invoice Register'!$G36&lt;=MIN(EOMONTH(U$7,0),'Invoice Register'!$B$5)),IF('Invoice Register'!$H36="",0,'Invoice Register'!$H36),0)+IF(AND('Invoice Register'!$I36&lt;&gt;"",'Invoice Register'!$I36&gt;=U$7,'Invoice Register'!$I36&lt;=MIN(EOMONTH(U$7,0),'Invoice Register'!$B$5)),IF('Invoice Register'!$J36="",0,'Invoice Register'!$J36),0))))</f>
        <v/>
      </c>
      <c r="V37" s="48">
        <f>IF(OR($D37="",$C37=""),"",MAX(0,U37*(1+V$6/1200*MAX(0,MIN(EOMONTH(V$7,0),'Invoice Register'!$B$5)-MAX($D37,V$7-1))/DAY(EOMONTH(V$7,0)))-(IF(AND('Invoice Register'!$G36&lt;&gt;"",'Invoice Register'!$G36&gt;=V$7,'Invoice Register'!$G36&lt;=MIN(EOMONTH(V$7,0),'Invoice Register'!$B$5)),IF('Invoice Register'!$H36="",0,'Invoice Register'!$H36),0)+IF(AND('Invoice Register'!$I36&lt;&gt;"",'Invoice Register'!$I36&gt;=V$7,'Invoice Register'!$I36&lt;=MIN(EOMONTH(V$7,0),'Invoice Register'!$B$5)),IF('Invoice Register'!$J36="",0,'Invoice Register'!$J36),0))))</f>
        <v/>
      </c>
      <c r="W37" s="48">
        <f>IF(OR($D37="",$C37=""),"",MAX(0,V37*(1+W$6/1200*MAX(0,MIN(EOMONTH(W$7,0),'Invoice Register'!$B$5)-MAX($D37,W$7-1))/DAY(EOMONTH(W$7,0)))-(IF(AND('Invoice Register'!$G36&lt;&gt;"",'Invoice Register'!$G36&gt;=W$7,'Invoice Register'!$G36&lt;=MIN(EOMONTH(W$7,0),'Invoice Register'!$B$5)),IF('Invoice Register'!$H36="",0,'Invoice Register'!$H36),0)+IF(AND('Invoice Register'!$I36&lt;&gt;"",'Invoice Register'!$I36&gt;=W$7,'Invoice Register'!$I36&lt;=MIN(EOMONTH(W$7,0),'Invoice Register'!$B$5)),IF('Invoice Register'!$J36="",0,'Invoice Register'!$J36),0))))</f>
        <v/>
      </c>
      <c r="X37" s="48">
        <f>IF(OR($D37="",$C37=""),"",MAX(0,W37*(1+X$6/1200*MAX(0,MIN(EOMONTH(X$7,0),'Invoice Register'!$B$5)-MAX($D37,X$7-1))/DAY(EOMONTH(X$7,0)))-(IF(AND('Invoice Register'!$G36&lt;&gt;"",'Invoice Register'!$G36&gt;=X$7,'Invoice Register'!$G36&lt;=MIN(EOMONTH(X$7,0),'Invoice Register'!$B$5)),IF('Invoice Register'!$H36="",0,'Invoice Register'!$H36),0)+IF(AND('Invoice Register'!$I36&lt;&gt;"",'Invoice Register'!$I36&gt;=X$7,'Invoice Register'!$I36&lt;=MIN(EOMONTH(X$7,0),'Invoice Register'!$B$5)),IF('Invoice Register'!$J36="",0,'Invoice Register'!$J36),0))))</f>
        <v/>
      </c>
      <c r="Y37" s="48">
        <f>IF(OR($D37="",$C37=""),"",MAX(0,X37*(1+Y$6/1200*MAX(0,MIN(EOMONTH(Y$7,0),'Invoice Register'!$B$5)-MAX($D37,Y$7-1))/DAY(EOMONTH(Y$7,0)))-(IF(AND('Invoice Register'!$G36&lt;&gt;"",'Invoice Register'!$G36&gt;=Y$7,'Invoice Register'!$G36&lt;=MIN(EOMONTH(Y$7,0),'Invoice Register'!$B$5)),IF('Invoice Register'!$H36="",0,'Invoice Register'!$H36),0)+IF(AND('Invoice Register'!$I36&lt;&gt;"",'Invoice Register'!$I36&gt;=Y$7,'Invoice Register'!$I36&lt;=MIN(EOMONTH(Y$7,0),'Invoice Register'!$B$5)),IF('Invoice Register'!$J36="",0,'Invoice Register'!$J36),0))))</f>
        <v/>
      </c>
      <c r="Z37" s="48">
        <f>IF(OR($D37="",$C37=""),"",MAX(0,Y37*(1+Z$6/1200*MAX(0,MIN(EOMONTH(Z$7,0),'Invoice Register'!$B$5)-MAX($D37,Z$7-1))/DAY(EOMONTH(Z$7,0)))-(IF(AND('Invoice Register'!$G36&lt;&gt;"",'Invoice Register'!$G36&gt;=Z$7,'Invoice Register'!$G36&lt;=MIN(EOMONTH(Z$7,0),'Invoice Register'!$B$5)),IF('Invoice Register'!$H36="",0,'Invoice Register'!$H36),0)+IF(AND('Invoice Register'!$I36&lt;&gt;"",'Invoice Register'!$I36&gt;=Z$7,'Invoice Register'!$I36&lt;=MIN(EOMONTH(Z$7,0),'Invoice Register'!$B$5)),IF('Invoice Register'!$J36="",0,'Invoice Register'!$J36),0))))</f>
        <v/>
      </c>
      <c r="AA37" s="48">
        <f>IF(OR($D37="",$C37=""),"",MAX(0,Z37*(1+AA$6/1200*MAX(0,MIN(EOMONTH(AA$7,0),'Invoice Register'!$B$5)-MAX($D37,AA$7-1))/DAY(EOMONTH(AA$7,0)))-(IF(AND('Invoice Register'!$G36&lt;&gt;"",'Invoice Register'!$G36&gt;=AA$7,'Invoice Register'!$G36&lt;=MIN(EOMONTH(AA$7,0),'Invoice Register'!$B$5)),IF('Invoice Register'!$H36="",0,'Invoice Register'!$H36),0)+IF(AND('Invoice Register'!$I36&lt;&gt;"",'Invoice Register'!$I36&gt;=AA$7,'Invoice Register'!$I36&lt;=MIN(EOMONTH(AA$7,0),'Invoice Register'!$B$5)),IF('Invoice Register'!$J36="",0,'Invoice Register'!$J36),0))))</f>
        <v/>
      </c>
      <c r="AB37" s="48">
        <f>IF(OR($D37="",$C37=""),"",MAX(0,AA37*(1+AB$6/1200*MAX(0,MIN(EOMONTH(AB$7,0),'Invoice Register'!$B$5)-MAX($D37,AB$7-1))/DAY(EOMONTH(AB$7,0)))-(IF(AND('Invoice Register'!$G36&lt;&gt;"",'Invoice Register'!$G36&gt;=AB$7,'Invoice Register'!$G36&lt;=MIN(EOMONTH(AB$7,0),'Invoice Register'!$B$5)),IF('Invoice Register'!$H36="",0,'Invoice Register'!$H36),0)+IF(AND('Invoice Register'!$I36&lt;&gt;"",'Invoice Register'!$I36&gt;=AB$7,'Invoice Register'!$I36&lt;=MIN(EOMONTH(AB$7,0),'Invoice Register'!$B$5)),IF('Invoice Register'!$J36="",0,'Invoice Register'!$J36),0))))</f>
        <v/>
      </c>
      <c r="AC37" s="49">
        <f>IF(OR($D37="",$C37=""),"",ROUND(AB37+(IF(AND('Invoice Register'!$G36&lt;&gt;"",'Invoice Register'!$G36&lt;='Invoice Register'!$B$5),IF('Invoice Register'!$H36="",0,'Invoice Register'!$H36),0)+IF(AND('Invoice Register'!$I36&lt;&gt;"",'Invoice Register'!$I36&lt;='Invoice Register'!$B$5),IF('Invoice Register'!$J36="",0,'Invoice Register'!$J36),0))-$C37,2))</f>
        <v/>
      </c>
    </row>
    <row r="38" ht="15" customHeight="1" s="29">
      <c r="A38" s="46">
        <f>'Invoice Register'!A37</f>
        <v/>
      </c>
      <c r="B38" s="46">
        <f>'Invoice Register'!B37</f>
        <v/>
      </c>
      <c r="C38" s="46">
        <f>'Invoice Register'!E37</f>
        <v/>
      </c>
      <c r="D38" s="47">
        <f>'Invoice Register'!K37</f>
        <v/>
      </c>
      <c r="E38" s="48">
        <f>IF(OR($D38="",$C38=""),"",MAX(0,$C38*(1+E$6/1200*MAX(0,MIN(EOMONTH(E$7,0),'Invoice Register'!$B$5)-MAX($D38,E$7-1))/DAY(EOMONTH(E$7,0)))-(IF(AND('Invoice Register'!$G37&lt;&gt;"",'Invoice Register'!$G37&gt;=E$7,'Invoice Register'!$G37&lt;=MIN(EOMONTH(E$7,0),'Invoice Register'!$B$5)),IF('Invoice Register'!$H37="",0,'Invoice Register'!$H37),0)+IF(AND('Invoice Register'!$I37&lt;&gt;"",'Invoice Register'!$I37&gt;=E$7,'Invoice Register'!$I37&lt;=MIN(EOMONTH(E$7,0),'Invoice Register'!$B$5)),IF('Invoice Register'!$J37="",0,'Invoice Register'!$J37),0))))</f>
        <v/>
      </c>
      <c r="F38" s="48">
        <f>IF(OR($D38="",$C38=""),"",MAX(0,E38*(1+F$6/1200*MAX(0,MIN(EOMONTH(F$7,0),'Invoice Register'!$B$5)-MAX($D38,F$7-1))/DAY(EOMONTH(F$7,0)))-(IF(AND('Invoice Register'!$G37&lt;&gt;"",'Invoice Register'!$G37&gt;=F$7,'Invoice Register'!$G37&lt;=MIN(EOMONTH(F$7,0),'Invoice Register'!$B$5)),IF('Invoice Register'!$H37="",0,'Invoice Register'!$H37),0)+IF(AND('Invoice Register'!$I37&lt;&gt;"",'Invoice Register'!$I37&gt;=F$7,'Invoice Register'!$I37&lt;=MIN(EOMONTH(F$7,0),'Invoice Register'!$B$5)),IF('Invoice Register'!$J37="",0,'Invoice Register'!$J37),0))))</f>
        <v/>
      </c>
      <c r="G38" s="48">
        <f>IF(OR($D38="",$C38=""),"",MAX(0,F38*(1+G$6/1200*MAX(0,MIN(EOMONTH(G$7,0),'Invoice Register'!$B$5)-MAX($D38,G$7-1))/DAY(EOMONTH(G$7,0)))-(IF(AND('Invoice Register'!$G37&lt;&gt;"",'Invoice Register'!$G37&gt;=G$7,'Invoice Register'!$G37&lt;=MIN(EOMONTH(G$7,0),'Invoice Register'!$B$5)),IF('Invoice Register'!$H37="",0,'Invoice Register'!$H37),0)+IF(AND('Invoice Register'!$I37&lt;&gt;"",'Invoice Register'!$I37&gt;=G$7,'Invoice Register'!$I37&lt;=MIN(EOMONTH(G$7,0),'Invoice Register'!$B$5)),IF('Invoice Register'!$J37="",0,'Invoice Register'!$J37),0))))</f>
        <v/>
      </c>
      <c r="H38" s="48">
        <f>IF(OR($D38="",$C38=""),"",MAX(0,G38*(1+H$6/1200*MAX(0,MIN(EOMONTH(H$7,0),'Invoice Register'!$B$5)-MAX($D38,H$7-1))/DAY(EOMONTH(H$7,0)))-(IF(AND('Invoice Register'!$G37&lt;&gt;"",'Invoice Register'!$G37&gt;=H$7,'Invoice Register'!$G37&lt;=MIN(EOMONTH(H$7,0),'Invoice Register'!$B$5)),IF('Invoice Register'!$H37="",0,'Invoice Register'!$H37),0)+IF(AND('Invoice Register'!$I37&lt;&gt;"",'Invoice Register'!$I37&gt;=H$7,'Invoice Register'!$I37&lt;=MIN(EOMONTH(H$7,0),'Invoice Register'!$B$5)),IF('Invoice Register'!$J37="",0,'Invoice Register'!$J37),0))))</f>
        <v/>
      </c>
      <c r="I38" s="48">
        <f>IF(OR($D38="",$C38=""),"",MAX(0,H38*(1+I$6/1200*MAX(0,MIN(EOMONTH(I$7,0),'Invoice Register'!$B$5)-MAX($D38,I$7-1))/DAY(EOMONTH(I$7,0)))-(IF(AND('Invoice Register'!$G37&lt;&gt;"",'Invoice Register'!$G37&gt;=I$7,'Invoice Register'!$G37&lt;=MIN(EOMONTH(I$7,0),'Invoice Register'!$B$5)),IF('Invoice Register'!$H37="",0,'Invoice Register'!$H37),0)+IF(AND('Invoice Register'!$I37&lt;&gt;"",'Invoice Register'!$I37&gt;=I$7,'Invoice Register'!$I37&lt;=MIN(EOMONTH(I$7,0),'Invoice Register'!$B$5)),IF('Invoice Register'!$J37="",0,'Invoice Register'!$J37),0))))</f>
        <v/>
      </c>
      <c r="J38" s="48">
        <f>IF(OR($D38="",$C38=""),"",MAX(0,I38*(1+J$6/1200*MAX(0,MIN(EOMONTH(J$7,0),'Invoice Register'!$B$5)-MAX($D38,J$7-1))/DAY(EOMONTH(J$7,0)))-(IF(AND('Invoice Register'!$G37&lt;&gt;"",'Invoice Register'!$G37&gt;=J$7,'Invoice Register'!$G37&lt;=MIN(EOMONTH(J$7,0),'Invoice Register'!$B$5)),IF('Invoice Register'!$H37="",0,'Invoice Register'!$H37),0)+IF(AND('Invoice Register'!$I37&lt;&gt;"",'Invoice Register'!$I37&gt;=J$7,'Invoice Register'!$I37&lt;=MIN(EOMONTH(J$7,0),'Invoice Register'!$B$5)),IF('Invoice Register'!$J37="",0,'Invoice Register'!$J37),0))))</f>
        <v/>
      </c>
      <c r="K38" s="48">
        <f>IF(OR($D38="",$C38=""),"",MAX(0,J38*(1+K$6/1200*MAX(0,MIN(EOMONTH(K$7,0),'Invoice Register'!$B$5)-MAX($D38,K$7-1))/DAY(EOMONTH(K$7,0)))-(IF(AND('Invoice Register'!$G37&lt;&gt;"",'Invoice Register'!$G37&gt;=K$7,'Invoice Register'!$G37&lt;=MIN(EOMONTH(K$7,0),'Invoice Register'!$B$5)),IF('Invoice Register'!$H37="",0,'Invoice Register'!$H37),0)+IF(AND('Invoice Register'!$I37&lt;&gt;"",'Invoice Register'!$I37&gt;=K$7,'Invoice Register'!$I37&lt;=MIN(EOMONTH(K$7,0),'Invoice Register'!$B$5)),IF('Invoice Register'!$J37="",0,'Invoice Register'!$J37),0))))</f>
        <v/>
      </c>
      <c r="L38" s="48">
        <f>IF(OR($D38="",$C38=""),"",MAX(0,K38*(1+L$6/1200*MAX(0,MIN(EOMONTH(L$7,0),'Invoice Register'!$B$5)-MAX($D38,L$7-1))/DAY(EOMONTH(L$7,0)))-(IF(AND('Invoice Register'!$G37&lt;&gt;"",'Invoice Register'!$G37&gt;=L$7,'Invoice Register'!$G37&lt;=MIN(EOMONTH(L$7,0),'Invoice Register'!$B$5)),IF('Invoice Register'!$H37="",0,'Invoice Register'!$H37),0)+IF(AND('Invoice Register'!$I37&lt;&gt;"",'Invoice Register'!$I37&gt;=L$7,'Invoice Register'!$I37&lt;=MIN(EOMONTH(L$7,0),'Invoice Register'!$B$5)),IF('Invoice Register'!$J37="",0,'Invoice Register'!$J37),0))))</f>
        <v/>
      </c>
      <c r="M38" s="48">
        <f>IF(OR($D38="",$C38=""),"",MAX(0,L38*(1+M$6/1200*MAX(0,MIN(EOMONTH(M$7,0),'Invoice Register'!$B$5)-MAX($D38,M$7-1))/DAY(EOMONTH(M$7,0)))-(IF(AND('Invoice Register'!$G37&lt;&gt;"",'Invoice Register'!$G37&gt;=M$7,'Invoice Register'!$G37&lt;=MIN(EOMONTH(M$7,0),'Invoice Register'!$B$5)),IF('Invoice Register'!$H37="",0,'Invoice Register'!$H37),0)+IF(AND('Invoice Register'!$I37&lt;&gt;"",'Invoice Register'!$I37&gt;=M$7,'Invoice Register'!$I37&lt;=MIN(EOMONTH(M$7,0),'Invoice Register'!$B$5)),IF('Invoice Register'!$J37="",0,'Invoice Register'!$J37),0))))</f>
        <v/>
      </c>
      <c r="N38" s="48">
        <f>IF(OR($D38="",$C38=""),"",MAX(0,M38*(1+N$6/1200*MAX(0,MIN(EOMONTH(N$7,0),'Invoice Register'!$B$5)-MAX($D38,N$7-1))/DAY(EOMONTH(N$7,0)))-(IF(AND('Invoice Register'!$G37&lt;&gt;"",'Invoice Register'!$G37&gt;=N$7,'Invoice Register'!$G37&lt;=MIN(EOMONTH(N$7,0),'Invoice Register'!$B$5)),IF('Invoice Register'!$H37="",0,'Invoice Register'!$H37),0)+IF(AND('Invoice Register'!$I37&lt;&gt;"",'Invoice Register'!$I37&gt;=N$7,'Invoice Register'!$I37&lt;=MIN(EOMONTH(N$7,0),'Invoice Register'!$B$5)),IF('Invoice Register'!$J37="",0,'Invoice Register'!$J37),0))))</f>
        <v/>
      </c>
      <c r="O38" s="48">
        <f>IF(OR($D38="",$C38=""),"",MAX(0,N38*(1+O$6/1200*MAX(0,MIN(EOMONTH(O$7,0),'Invoice Register'!$B$5)-MAX($D38,O$7-1))/DAY(EOMONTH(O$7,0)))-(IF(AND('Invoice Register'!$G37&lt;&gt;"",'Invoice Register'!$G37&gt;=O$7,'Invoice Register'!$G37&lt;=MIN(EOMONTH(O$7,0),'Invoice Register'!$B$5)),IF('Invoice Register'!$H37="",0,'Invoice Register'!$H37),0)+IF(AND('Invoice Register'!$I37&lt;&gt;"",'Invoice Register'!$I37&gt;=O$7,'Invoice Register'!$I37&lt;=MIN(EOMONTH(O$7,0),'Invoice Register'!$B$5)),IF('Invoice Register'!$J37="",0,'Invoice Register'!$J37),0))))</f>
        <v/>
      </c>
      <c r="P38" s="48">
        <f>IF(OR($D38="",$C38=""),"",MAX(0,O38*(1+P$6/1200*MAX(0,MIN(EOMONTH(P$7,0),'Invoice Register'!$B$5)-MAX($D38,P$7-1))/DAY(EOMONTH(P$7,0)))-(IF(AND('Invoice Register'!$G37&lt;&gt;"",'Invoice Register'!$G37&gt;=P$7,'Invoice Register'!$G37&lt;=MIN(EOMONTH(P$7,0),'Invoice Register'!$B$5)),IF('Invoice Register'!$H37="",0,'Invoice Register'!$H37),0)+IF(AND('Invoice Register'!$I37&lt;&gt;"",'Invoice Register'!$I37&gt;=P$7,'Invoice Register'!$I37&lt;=MIN(EOMONTH(P$7,0),'Invoice Register'!$B$5)),IF('Invoice Register'!$J37="",0,'Invoice Register'!$J37),0))))</f>
        <v/>
      </c>
      <c r="Q38" s="48">
        <f>IF(OR($D38="",$C38=""),"",MAX(0,P38*(1+Q$6/1200*MAX(0,MIN(EOMONTH(Q$7,0),'Invoice Register'!$B$5)-MAX($D38,Q$7-1))/DAY(EOMONTH(Q$7,0)))-(IF(AND('Invoice Register'!$G37&lt;&gt;"",'Invoice Register'!$G37&gt;=Q$7,'Invoice Register'!$G37&lt;=MIN(EOMONTH(Q$7,0),'Invoice Register'!$B$5)),IF('Invoice Register'!$H37="",0,'Invoice Register'!$H37),0)+IF(AND('Invoice Register'!$I37&lt;&gt;"",'Invoice Register'!$I37&gt;=Q$7,'Invoice Register'!$I37&lt;=MIN(EOMONTH(Q$7,0),'Invoice Register'!$B$5)),IF('Invoice Register'!$J37="",0,'Invoice Register'!$J37),0))))</f>
        <v/>
      </c>
      <c r="R38" s="48">
        <f>IF(OR($D38="",$C38=""),"",MAX(0,Q38*(1+R$6/1200*MAX(0,MIN(EOMONTH(R$7,0),'Invoice Register'!$B$5)-MAX($D38,R$7-1))/DAY(EOMONTH(R$7,0)))-(IF(AND('Invoice Register'!$G37&lt;&gt;"",'Invoice Register'!$G37&gt;=R$7,'Invoice Register'!$G37&lt;=MIN(EOMONTH(R$7,0),'Invoice Register'!$B$5)),IF('Invoice Register'!$H37="",0,'Invoice Register'!$H37),0)+IF(AND('Invoice Register'!$I37&lt;&gt;"",'Invoice Register'!$I37&gt;=R$7,'Invoice Register'!$I37&lt;=MIN(EOMONTH(R$7,0),'Invoice Register'!$B$5)),IF('Invoice Register'!$J37="",0,'Invoice Register'!$J37),0))))</f>
        <v/>
      </c>
      <c r="S38" s="48">
        <f>IF(OR($D38="",$C38=""),"",MAX(0,R38*(1+S$6/1200*MAX(0,MIN(EOMONTH(S$7,0),'Invoice Register'!$B$5)-MAX($D38,S$7-1))/DAY(EOMONTH(S$7,0)))-(IF(AND('Invoice Register'!$G37&lt;&gt;"",'Invoice Register'!$G37&gt;=S$7,'Invoice Register'!$G37&lt;=MIN(EOMONTH(S$7,0),'Invoice Register'!$B$5)),IF('Invoice Register'!$H37="",0,'Invoice Register'!$H37),0)+IF(AND('Invoice Register'!$I37&lt;&gt;"",'Invoice Register'!$I37&gt;=S$7,'Invoice Register'!$I37&lt;=MIN(EOMONTH(S$7,0),'Invoice Register'!$B$5)),IF('Invoice Register'!$J37="",0,'Invoice Register'!$J37),0))))</f>
        <v/>
      </c>
      <c r="T38" s="48">
        <f>IF(OR($D38="",$C38=""),"",MAX(0,S38*(1+T$6/1200*MAX(0,MIN(EOMONTH(T$7,0),'Invoice Register'!$B$5)-MAX($D38,T$7-1))/DAY(EOMONTH(T$7,0)))-(IF(AND('Invoice Register'!$G37&lt;&gt;"",'Invoice Register'!$G37&gt;=T$7,'Invoice Register'!$G37&lt;=MIN(EOMONTH(T$7,0),'Invoice Register'!$B$5)),IF('Invoice Register'!$H37="",0,'Invoice Register'!$H37),0)+IF(AND('Invoice Register'!$I37&lt;&gt;"",'Invoice Register'!$I37&gt;=T$7,'Invoice Register'!$I37&lt;=MIN(EOMONTH(T$7,0),'Invoice Register'!$B$5)),IF('Invoice Register'!$J37="",0,'Invoice Register'!$J37),0))))</f>
        <v/>
      </c>
      <c r="U38" s="48">
        <f>IF(OR($D38="",$C38=""),"",MAX(0,T38*(1+U$6/1200*MAX(0,MIN(EOMONTH(U$7,0),'Invoice Register'!$B$5)-MAX($D38,U$7-1))/DAY(EOMONTH(U$7,0)))-(IF(AND('Invoice Register'!$G37&lt;&gt;"",'Invoice Register'!$G37&gt;=U$7,'Invoice Register'!$G37&lt;=MIN(EOMONTH(U$7,0),'Invoice Register'!$B$5)),IF('Invoice Register'!$H37="",0,'Invoice Register'!$H37),0)+IF(AND('Invoice Register'!$I37&lt;&gt;"",'Invoice Register'!$I37&gt;=U$7,'Invoice Register'!$I37&lt;=MIN(EOMONTH(U$7,0),'Invoice Register'!$B$5)),IF('Invoice Register'!$J37="",0,'Invoice Register'!$J37),0))))</f>
        <v/>
      </c>
      <c r="V38" s="48">
        <f>IF(OR($D38="",$C38=""),"",MAX(0,U38*(1+V$6/1200*MAX(0,MIN(EOMONTH(V$7,0),'Invoice Register'!$B$5)-MAX($D38,V$7-1))/DAY(EOMONTH(V$7,0)))-(IF(AND('Invoice Register'!$G37&lt;&gt;"",'Invoice Register'!$G37&gt;=V$7,'Invoice Register'!$G37&lt;=MIN(EOMONTH(V$7,0),'Invoice Register'!$B$5)),IF('Invoice Register'!$H37="",0,'Invoice Register'!$H37),0)+IF(AND('Invoice Register'!$I37&lt;&gt;"",'Invoice Register'!$I37&gt;=V$7,'Invoice Register'!$I37&lt;=MIN(EOMONTH(V$7,0),'Invoice Register'!$B$5)),IF('Invoice Register'!$J37="",0,'Invoice Register'!$J37),0))))</f>
        <v/>
      </c>
      <c r="W38" s="48">
        <f>IF(OR($D38="",$C38=""),"",MAX(0,V38*(1+W$6/1200*MAX(0,MIN(EOMONTH(W$7,0),'Invoice Register'!$B$5)-MAX($D38,W$7-1))/DAY(EOMONTH(W$7,0)))-(IF(AND('Invoice Register'!$G37&lt;&gt;"",'Invoice Register'!$G37&gt;=W$7,'Invoice Register'!$G37&lt;=MIN(EOMONTH(W$7,0),'Invoice Register'!$B$5)),IF('Invoice Register'!$H37="",0,'Invoice Register'!$H37),0)+IF(AND('Invoice Register'!$I37&lt;&gt;"",'Invoice Register'!$I37&gt;=W$7,'Invoice Register'!$I37&lt;=MIN(EOMONTH(W$7,0),'Invoice Register'!$B$5)),IF('Invoice Register'!$J37="",0,'Invoice Register'!$J37),0))))</f>
        <v/>
      </c>
      <c r="X38" s="48">
        <f>IF(OR($D38="",$C38=""),"",MAX(0,W38*(1+X$6/1200*MAX(0,MIN(EOMONTH(X$7,0),'Invoice Register'!$B$5)-MAX($D38,X$7-1))/DAY(EOMONTH(X$7,0)))-(IF(AND('Invoice Register'!$G37&lt;&gt;"",'Invoice Register'!$G37&gt;=X$7,'Invoice Register'!$G37&lt;=MIN(EOMONTH(X$7,0),'Invoice Register'!$B$5)),IF('Invoice Register'!$H37="",0,'Invoice Register'!$H37),0)+IF(AND('Invoice Register'!$I37&lt;&gt;"",'Invoice Register'!$I37&gt;=X$7,'Invoice Register'!$I37&lt;=MIN(EOMONTH(X$7,0),'Invoice Register'!$B$5)),IF('Invoice Register'!$J37="",0,'Invoice Register'!$J37),0))))</f>
        <v/>
      </c>
      <c r="Y38" s="48">
        <f>IF(OR($D38="",$C38=""),"",MAX(0,X38*(1+Y$6/1200*MAX(0,MIN(EOMONTH(Y$7,0),'Invoice Register'!$B$5)-MAX($D38,Y$7-1))/DAY(EOMONTH(Y$7,0)))-(IF(AND('Invoice Register'!$G37&lt;&gt;"",'Invoice Register'!$G37&gt;=Y$7,'Invoice Register'!$G37&lt;=MIN(EOMONTH(Y$7,0),'Invoice Register'!$B$5)),IF('Invoice Register'!$H37="",0,'Invoice Register'!$H37),0)+IF(AND('Invoice Register'!$I37&lt;&gt;"",'Invoice Register'!$I37&gt;=Y$7,'Invoice Register'!$I37&lt;=MIN(EOMONTH(Y$7,0),'Invoice Register'!$B$5)),IF('Invoice Register'!$J37="",0,'Invoice Register'!$J37),0))))</f>
        <v/>
      </c>
      <c r="Z38" s="48">
        <f>IF(OR($D38="",$C38=""),"",MAX(0,Y38*(1+Z$6/1200*MAX(0,MIN(EOMONTH(Z$7,0),'Invoice Register'!$B$5)-MAX($D38,Z$7-1))/DAY(EOMONTH(Z$7,0)))-(IF(AND('Invoice Register'!$G37&lt;&gt;"",'Invoice Register'!$G37&gt;=Z$7,'Invoice Register'!$G37&lt;=MIN(EOMONTH(Z$7,0),'Invoice Register'!$B$5)),IF('Invoice Register'!$H37="",0,'Invoice Register'!$H37),0)+IF(AND('Invoice Register'!$I37&lt;&gt;"",'Invoice Register'!$I37&gt;=Z$7,'Invoice Register'!$I37&lt;=MIN(EOMONTH(Z$7,0),'Invoice Register'!$B$5)),IF('Invoice Register'!$J37="",0,'Invoice Register'!$J37),0))))</f>
        <v/>
      </c>
      <c r="AA38" s="48">
        <f>IF(OR($D38="",$C38=""),"",MAX(0,Z38*(1+AA$6/1200*MAX(0,MIN(EOMONTH(AA$7,0),'Invoice Register'!$B$5)-MAX($D38,AA$7-1))/DAY(EOMONTH(AA$7,0)))-(IF(AND('Invoice Register'!$G37&lt;&gt;"",'Invoice Register'!$G37&gt;=AA$7,'Invoice Register'!$G37&lt;=MIN(EOMONTH(AA$7,0),'Invoice Register'!$B$5)),IF('Invoice Register'!$H37="",0,'Invoice Register'!$H37),0)+IF(AND('Invoice Register'!$I37&lt;&gt;"",'Invoice Register'!$I37&gt;=AA$7,'Invoice Register'!$I37&lt;=MIN(EOMONTH(AA$7,0),'Invoice Register'!$B$5)),IF('Invoice Register'!$J37="",0,'Invoice Register'!$J37),0))))</f>
        <v/>
      </c>
      <c r="AB38" s="48">
        <f>IF(OR($D38="",$C38=""),"",MAX(0,AA38*(1+AB$6/1200*MAX(0,MIN(EOMONTH(AB$7,0),'Invoice Register'!$B$5)-MAX($D38,AB$7-1))/DAY(EOMONTH(AB$7,0)))-(IF(AND('Invoice Register'!$G37&lt;&gt;"",'Invoice Register'!$G37&gt;=AB$7,'Invoice Register'!$G37&lt;=MIN(EOMONTH(AB$7,0),'Invoice Register'!$B$5)),IF('Invoice Register'!$H37="",0,'Invoice Register'!$H37),0)+IF(AND('Invoice Register'!$I37&lt;&gt;"",'Invoice Register'!$I37&gt;=AB$7,'Invoice Register'!$I37&lt;=MIN(EOMONTH(AB$7,0),'Invoice Register'!$B$5)),IF('Invoice Register'!$J37="",0,'Invoice Register'!$J37),0))))</f>
        <v/>
      </c>
      <c r="AC38" s="49">
        <f>IF(OR($D38="",$C38=""),"",ROUND(AB38+(IF(AND('Invoice Register'!$G37&lt;&gt;"",'Invoice Register'!$G37&lt;='Invoice Register'!$B$5),IF('Invoice Register'!$H37="",0,'Invoice Register'!$H37),0)+IF(AND('Invoice Register'!$I37&lt;&gt;"",'Invoice Register'!$I37&lt;='Invoice Register'!$B$5),IF('Invoice Register'!$J37="",0,'Invoice Register'!$J37),0))-$C38,2))</f>
        <v/>
      </c>
    </row>
    <row r="39" ht="15" customHeight="1" s="29">
      <c r="A39" s="46">
        <f>'Invoice Register'!A38</f>
        <v/>
      </c>
      <c r="B39" s="46">
        <f>'Invoice Register'!B38</f>
        <v/>
      </c>
      <c r="C39" s="46">
        <f>'Invoice Register'!E38</f>
        <v/>
      </c>
      <c r="D39" s="47">
        <f>'Invoice Register'!K38</f>
        <v/>
      </c>
      <c r="E39" s="48">
        <f>IF(OR($D39="",$C39=""),"",MAX(0,$C39*(1+E$6/1200*MAX(0,MIN(EOMONTH(E$7,0),'Invoice Register'!$B$5)-MAX($D39,E$7-1))/DAY(EOMONTH(E$7,0)))-(IF(AND('Invoice Register'!$G38&lt;&gt;"",'Invoice Register'!$G38&gt;=E$7,'Invoice Register'!$G38&lt;=MIN(EOMONTH(E$7,0),'Invoice Register'!$B$5)),IF('Invoice Register'!$H38="",0,'Invoice Register'!$H38),0)+IF(AND('Invoice Register'!$I38&lt;&gt;"",'Invoice Register'!$I38&gt;=E$7,'Invoice Register'!$I38&lt;=MIN(EOMONTH(E$7,0),'Invoice Register'!$B$5)),IF('Invoice Register'!$J38="",0,'Invoice Register'!$J38),0))))</f>
        <v/>
      </c>
      <c r="F39" s="48">
        <f>IF(OR($D39="",$C39=""),"",MAX(0,E39*(1+F$6/1200*MAX(0,MIN(EOMONTH(F$7,0),'Invoice Register'!$B$5)-MAX($D39,F$7-1))/DAY(EOMONTH(F$7,0)))-(IF(AND('Invoice Register'!$G38&lt;&gt;"",'Invoice Register'!$G38&gt;=F$7,'Invoice Register'!$G38&lt;=MIN(EOMONTH(F$7,0),'Invoice Register'!$B$5)),IF('Invoice Register'!$H38="",0,'Invoice Register'!$H38),0)+IF(AND('Invoice Register'!$I38&lt;&gt;"",'Invoice Register'!$I38&gt;=F$7,'Invoice Register'!$I38&lt;=MIN(EOMONTH(F$7,0),'Invoice Register'!$B$5)),IF('Invoice Register'!$J38="",0,'Invoice Register'!$J38),0))))</f>
        <v/>
      </c>
      <c r="G39" s="48">
        <f>IF(OR($D39="",$C39=""),"",MAX(0,F39*(1+G$6/1200*MAX(0,MIN(EOMONTH(G$7,0),'Invoice Register'!$B$5)-MAX($D39,G$7-1))/DAY(EOMONTH(G$7,0)))-(IF(AND('Invoice Register'!$G38&lt;&gt;"",'Invoice Register'!$G38&gt;=G$7,'Invoice Register'!$G38&lt;=MIN(EOMONTH(G$7,0),'Invoice Register'!$B$5)),IF('Invoice Register'!$H38="",0,'Invoice Register'!$H38),0)+IF(AND('Invoice Register'!$I38&lt;&gt;"",'Invoice Register'!$I38&gt;=G$7,'Invoice Register'!$I38&lt;=MIN(EOMONTH(G$7,0),'Invoice Register'!$B$5)),IF('Invoice Register'!$J38="",0,'Invoice Register'!$J38),0))))</f>
        <v/>
      </c>
      <c r="H39" s="48">
        <f>IF(OR($D39="",$C39=""),"",MAX(0,G39*(1+H$6/1200*MAX(0,MIN(EOMONTH(H$7,0),'Invoice Register'!$B$5)-MAX($D39,H$7-1))/DAY(EOMONTH(H$7,0)))-(IF(AND('Invoice Register'!$G38&lt;&gt;"",'Invoice Register'!$G38&gt;=H$7,'Invoice Register'!$G38&lt;=MIN(EOMONTH(H$7,0),'Invoice Register'!$B$5)),IF('Invoice Register'!$H38="",0,'Invoice Register'!$H38),0)+IF(AND('Invoice Register'!$I38&lt;&gt;"",'Invoice Register'!$I38&gt;=H$7,'Invoice Register'!$I38&lt;=MIN(EOMONTH(H$7,0),'Invoice Register'!$B$5)),IF('Invoice Register'!$J38="",0,'Invoice Register'!$J38),0))))</f>
        <v/>
      </c>
      <c r="I39" s="48">
        <f>IF(OR($D39="",$C39=""),"",MAX(0,H39*(1+I$6/1200*MAX(0,MIN(EOMONTH(I$7,0),'Invoice Register'!$B$5)-MAX($D39,I$7-1))/DAY(EOMONTH(I$7,0)))-(IF(AND('Invoice Register'!$G38&lt;&gt;"",'Invoice Register'!$G38&gt;=I$7,'Invoice Register'!$G38&lt;=MIN(EOMONTH(I$7,0),'Invoice Register'!$B$5)),IF('Invoice Register'!$H38="",0,'Invoice Register'!$H38),0)+IF(AND('Invoice Register'!$I38&lt;&gt;"",'Invoice Register'!$I38&gt;=I$7,'Invoice Register'!$I38&lt;=MIN(EOMONTH(I$7,0),'Invoice Register'!$B$5)),IF('Invoice Register'!$J38="",0,'Invoice Register'!$J38),0))))</f>
        <v/>
      </c>
      <c r="J39" s="48">
        <f>IF(OR($D39="",$C39=""),"",MAX(0,I39*(1+J$6/1200*MAX(0,MIN(EOMONTH(J$7,0),'Invoice Register'!$B$5)-MAX($D39,J$7-1))/DAY(EOMONTH(J$7,0)))-(IF(AND('Invoice Register'!$G38&lt;&gt;"",'Invoice Register'!$G38&gt;=J$7,'Invoice Register'!$G38&lt;=MIN(EOMONTH(J$7,0),'Invoice Register'!$B$5)),IF('Invoice Register'!$H38="",0,'Invoice Register'!$H38),0)+IF(AND('Invoice Register'!$I38&lt;&gt;"",'Invoice Register'!$I38&gt;=J$7,'Invoice Register'!$I38&lt;=MIN(EOMONTH(J$7,0),'Invoice Register'!$B$5)),IF('Invoice Register'!$J38="",0,'Invoice Register'!$J38),0))))</f>
        <v/>
      </c>
      <c r="K39" s="48">
        <f>IF(OR($D39="",$C39=""),"",MAX(0,J39*(1+K$6/1200*MAX(0,MIN(EOMONTH(K$7,0),'Invoice Register'!$B$5)-MAX($D39,K$7-1))/DAY(EOMONTH(K$7,0)))-(IF(AND('Invoice Register'!$G38&lt;&gt;"",'Invoice Register'!$G38&gt;=K$7,'Invoice Register'!$G38&lt;=MIN(EOMONTH(K$7,0),'Invoice Register'!$B$5)),IF('Invoice Register'!$H38="",0,'Invoice Register'!$H38),0)+IF(AND('Invoice Register'!$I38&lt;&gt;"",'Invoice Register'!$I38&gt;=K$7,'Invoice Register'!$I38&lt;=MIN(EOMONTH(K$7,0),'Invoice Register'!$B$5)),IF('Invoice Register'!$J38="",0,'Invoice Register'!$J38),0))))</f>
        <v/>
      </c>
      <c r="L39" s="48">
        <f>IF(OR($D39="",$C39=""),"",MAX(0,K39*(1+L$6/1200*MAX(0,MIN(EOMONTH(L$7,0),'Invoice Register'!$B$5)-MAX($D39,L$7-1))/DAY(EOMONTH(L$7,0)))-(IF(AND('Invoice Register'!$G38&lt;&gt;"",'Invoice Register'!$G38&gt;=L$7,'Invoice Register'!$G38&lt;=MIN(EOMONTH(L$7,0),'Invoice Register'!$B$5)),IF('Invoice Register'!$H38="",0,'Invoice Register'!$H38),0)+IF(AND('Invoice Register'!$I38&lt;&gt;"",'Invoice Register'!$I38&gt;=L$7,'Invoice Register'!$I38&lt;=MIN(EOMONTH(L$7,0),'Invoice Register'!$B$5)),IF('Invoice Register'!$J38="",0,'Invoice Register'!$J38),0))))</f>
        <v/>
      </c>
      <c r="M39" s="48">
        <f>IF(OR($D39="",$C39=""),"",MAX(0,L39*(1+M$6/1200*MAX(0,MIN(EOMONTH(M$7,0),'Invoice Register'!$B$5)-MAX($D39,M$7-1))/DAY(EOMONTH(M$7,0)))-(IF(AND('Invoice Register'!$G38&lt;&gt;"",'Invoice Register'!$G38&gt;=M$7,'Invoice Register'!$G38&lt;=MIN(EOMONTH(M$7,0),'Invoice Register'!$B$5)),IF('Invoice Register'!$H38="",0,'Invoice Register'!$H38),0)+IF(AND('Invoice Register'!$I38&lt;&gt;"",'Invoice Register'!$I38&gt;=M$7,'Invoice Register'!$I38&lt;=MIN(EOMONTH(M$7,0),'Invoice Register'!$B$5)),IF('Invoice Register'!$J38="",0,'Invoice Register'!$J38),0))))</f>
        <v/>
      </c>
      <c r="N39" s="48">
        <f>IF(OR($D39="",$C39=""),"",MAX(0,M39*(1+N$6/1200*MAX(0,MIN(EOMONTH(N$7,0),'Invoice Register'!$B$5)-MAX($D39,N$7-1))/DAY(EOMONTH(N$7,0)))-(IF(AND('Invoice Register'!$G38&lt;&gt;"",'Invoice Register'!$G38&gt;=N$7,'Invoice Register'!$G38&lt;=MIN(EOMONTH(N$7,0),'Invoice Register'!$B$5)),IF('Invoice Register'!$H38="",0,'Invoice Register'!$H38),0)+IF(AND('Invoice Register'!$I38&lt;&gt;"",'Invoice Register'!$I38&gt;=N$7,'Invoice Register'!$I38&lt;=MIN(EOMONTH(N$7,0),'Invoice Register'!$B$5)),IF('Invoice Register'!$J38="",0,'Invoice Register'!$J38),0))))</f>
        <v/>
      </c>
      <c r="O39" s="48">
        <f>IF(OR($D39="",$C39=""),"",MAX(0,N39*(1+O$6/1200*MAX(0,MIN(EOMONTH(O$7,0),'Invoice Register'!$B$5)-MAX($D39,O$7-1))/DAY(EOMONTH(O$7,0)))-(IF(AND('Invoice Register'!$G38&lt;&gt;"",'Invoice Register'!$G38&gt;=O$7,'Invoice Register'!$G38&lt;=MIN(EOMONTH(O$7,0),'Invoice Register'!$B$5)),IF('Invoice Register'!$H38="",0,'Invoice Register'!$H38),0)+IF(AND('Invoice Register'!$I38&lt;&gt;"",'Invoice Register'!$I38&gt;=O$7,'Invoice Register'!$I38&lt;=MIN(EOMONTH(O$7,0),'Invoice Register'!$B$5)),IF('Invoice Register'!$J38="",0,'Invoice Register'!$J38),0))))</f>
        <v/>
      </c>
      <c r="P39" s="48">
        <f>IF(OR($D39="",$C39=""),"",MAX(0,O39*(1+P$6/1200*MAX(0,MIN(EOMONTH(P$7,0),'Invoice Register'!$B$5)-MAX($D39,P$7-1))/DAY(EOMONTH(P$7,0)))-(IF(AND('Invoice Register'!$G38&lt;&gt;"",'Invoice Register'!$G38&gt;=P$7,'Invoice Register'!$G38&lt;=MIN(EOMONTH(P$7,0),'Invoice Register'!$B$5)),IF('Invoice Register'!$H38="",0,'Invoice Register'!$H38),0)+IF(AND('Invoice Register'!$I38&lt;&gt;"",'Invoice Register'!$I38&gt;=P$7,'Invoice Register'!$I38&lt;=MIN(EOMONTH(P$7,0),'Invoice Register'!$B$5)),IF('Invoice Register'!$J38="",0,'Invoice Register'!$J38),0))))</f>
        <v/>
      </c>
      <c r="Q39" s="48">
        <f>IF(OR($D39="",$C39=""),"",MAX(0,P39*(1+Q$6/1200*MAX(0,MIN(EOMONTH(Q$7,0),'Invoice Register'!$B$5)-MAX($D39,Q$7-1))/DAY(EOMONTH(Q$7,0)))-(IF(AND('Invoice Register'!$G38&lt;&gt;"",'Invoice Register'!$G38&gt;=Q$7,'Invoice Register'!$G38&lt;=MIN(EOMONTH(Q$7,0),'Invoice Register'!$B$5)),IF('Invoice Register'!$H38="",0,'Invoice Register'!$H38),0)+IF(AND('Invoice Register'!$I38&lt;&gt;"",'Invoice Register'!$I38&gt;=Q$7,'Invoice Register'!$I38&lt;=MIN(EOMONTH(Q$7,0),'Invoice Register'!$B$5)),IF('Invoice Register'!$J38="",0,'Invoice Register'!$J38),0))))</f>
        <v/>
      </c>
      <c r="R39" s="48">
        <f>IF(OR($D39="",$C39=""),"",MAX(0,Q39*(1+R$6/1200*MAX(0,MIN(EOMONTH(R$7,0),'Invoice Register'!$B$5)-MAX($D39,R$7-1))/DAY(EOMONTH(R$7,0)))-(IF(AND('Invoice Register'!$G38&lt;&gt;"",'Invoice Register'!$G38&gt;=R$7,'Invoice Register'!$G38&lt;=MIN(EOMONTH(R$7,0),'Invoice Register'!$B$5)),IF('Invoice Register'!$H38="",0,'Invoice Register'!$H38),0)+IF(AND('Invoice Register'!$I38&lt;&gt;"",'Invoice Register'!$I38&gt;=R$7,'Invoice Register'!$I38&lt;=MIN(EOMONTH(R$7,0),'Invoice Register'!$B$5)),IF('Invoice Register'!$J38="",0,'Invoice Register'!$J38),0))))</f>
        <v/>
      </c>
      <c r="S39" s="48">
        <f>IF(OR($D39="",$C39=""),"",MAX(0,R39*(1+S$6/1200*MAX(0,MIN(EOMONTH(S$7,0),'Invoice Register'!$B$5)-MAX($D39,S$7-1))/DAY(EOMONTH(S$7,0)))-(IF(AND('Invoice Register'!$G38&lt;&gt;"",'Invoice Register'!$G38&gt;=S$7,'Invoice Register'!$G38&lt;=MIN(EOMONTH(S$7,0),'Invoice Register'!$B$5)),IF('Invoice Register'!$H38="",0,'Invoice Register'!$H38),0)+IF(AND('Invoice Register'!$I38&lt;&gt;"",'Invoice Register'!$I38&gt;=S$7,'Invoice Register'!$I38&lt;=MIN(EOMONTH(S$7,0),'Invoice Register'!$B$5)),IF('Invoice Register'!$J38="",0,'Invoice Register'!$J38),0))))</f>
        <v/>
      </c>
      <c r="T39" s="48">
        <f>IF(OR($D39="",$C39=""),"",MAX(0,S39*(1+T$6/1200*MAX(0,MIN(EOMONTH(T$7,0),'Invoice Register'!$B$5)-MAX($D39,T$7-1))/DAY(EOMONTH(T$7,0)))-(IF(AND('Invoice Register'!$G38&lt;&gt;"",'Invoice Register'!$G38&gt;=T$7,'Invoice Register'!$G38&lt;=MIN(EOMONTH(T$7,0),'Invoice Register'!$B$5)),IF('Invoice Register'!$H38="",0,'Invoice Register'!$H38),0)+IF(AND('Invoice Register'!$I38&lt;&gt;"",'Invoice Register'!$I38&gt;=T$7,'Invoice Register'!$I38&lt;=MIN(EOMONTH(T$7,0),'Invoice Register'!$B$5)),IF('Invoice Register'!$J38="",0,'Invoice Register'!$J38),0))))</f>
        <v/>
      </c>
      <c r="U39" s="48">
        <f>IF(OR($D39="",$C39=""),"",MAX(0,T39*(1+U$6/1200*MAX(0,MIN(EOMONTH(U$7,0),'Invoice Register'!$B$5)-MAX($D39,U$7-1))/DAY(EOMONTH(U$7,0)))-(IF(AND('Invoice Register'!$G38&lt;&gt;"",'Invoice Register'!$G38&gt;=U$7,'Invoice Register'!$G38&lt;=MIN(EOMONTH(U$7,0),'Invoice Register'!$B$5)),IF('Invoice Register'!$H38="",0,'Invoice Register'!$H38),0)+IF(AND('Invoice Register'!$I38&lt;&gt;"",'Invoice Register'!$I38&gt;=U$7,'Invoice Register'!$I38&lt;=MIN(EOMONTH(U$7,0),'Invoice Register'!$B$5)),IF('Invoice Register'!$J38="",0,'Invoice Register'!$J38),0))))</f>
        <v/>
      </c>
      <c r="V39" s="48">
        <f>IF(OR($D39="",$C39=""),"",MAX(0,U39*(1+V$6/1200*MAX(0,MIN(EOMONTH(V$7,0),'Invoice Register'!$B$5)-MAX($D39,V$7-1))/DAY(EOMONTH(V$7,0)))-(IF(AND('Invoice Register'!$G38&lt;&gt;"",'Invoice Register'!$G38&gt;=V$7,'Invoice Register'!$G38&lt;=MIN(EOMONTH(V$7,0),'Invoice Register'!$B$5)),IF('Invoice Register'!$H38="",0,'Invoice Register'!$H38),0)+IF(AND('Invoice Register'!$I38&lt;&gt;"",'Invoice Register'!$I38&gt;=V$7,'Invoice Register'!$I38&lt;=MIN(EOMONTH(V$7,0),'Invoice Register'!$B$5)),IF('Invoice Register'!$J38="",0,'Invoice Register'!$J38),0))))</f>
        <v/>
      </c>
      <c r="W39" s="48">
        <f>IF(OR($D39="",$C39=""),"",MAX(0,V39*(1+W$6/1200*MAX(0,MIN(EOMONTH(W$7,0),'Invoice Register'!$B$5)-MAX($D39,W$7-1))/DAY(EOMONTH(W$7,0)))-(IF(AND('Invoice Register'!$G38&lt;&gt;"",'Invoice Register'!$G38&gt;=W$7,'Invoice Register'!$G38&lt;=MIN(EOMONTH(W$7,0),'Invoice Register'!$B$5)),IF('Invoice Register'!$H38="",0,'Invoice Register'!$H38),0)+IF(AND('Invoice Register'!$I38&lt;&gt;"",'Invoice Register'!$I38&gt;=W$7,'Invoice Register'!$I38&lt;=MIN(EOMONTH(W$7,0),'Invoice Register'!$B$5)),IF('Invoice Register'!$J38="",0,'Invoice Register'!$J38),0))))</f>
        <v/>
      </c>
      <c r="X39" s="48">
        <f>IF(OR($D39="",$C39=""),"",MAX(0,W39*(1+X$6/1200*MAX(0,MIN(EOMONTH(X$7,0),'Invoice Register'!$B$5)-MAX($D39,X$7-1))/DAY(EOMONTH(X$7,0)))-(IF(AND('Invoice Register'!$G38&lt;&gt;"",'Invoice Register'!$G38&gt;=X$7,'Invoice Register'!$G38&lt;=MIN(EOMONTH(X$7,0),'Invoice Register'!$B$5)),IF('Invoice Register'!$H38="",0,'Invoice Register'!$H38),0)+IF(AND('Invoice Register'!$I38&lt;&gt;"",'Invoice Register'!$I38&gt;=X$7,'Invoice Register'!$I38&lt;=MIN(EOMONTH(X$7,0),'Invoice Register'!$B$5)),IF('Invoice Register'!$J38="",0,'Invoice Register'!$J38),0))))</f>
        <v/>
      </c>
      <c r="Y39" s="48">
        <f>IF(OR($D39="",$C39=""),"",MAX(0,X39*(1+Y$6/1200*MAX(0,MIN(EOMONTH(Y$7,0),'Invoice Register'!$B$5)-MAX($D39,Y$7-1))/DAY(EOMONTH(Y$7,0)))-(IF(AND('Invoice Register'!$G38&lt;&gt;"",'Invoice Register'!$G38&gt;=Y$7,'Invoice Register'!$G38&lt;=MIN(EOMONTH(Y$7,0),'Invoice Register'!$B$5)),IF('Invoice Register'!$H38="",0,'Invoice Register'!$H38),0)+IF(AND('Invoice Register'!$I38&lt;&gt;"",'Invoice Register'!$I38&gt;=Y$7,'Invoice Register'!$I38&lt;=MIN(EOMONTH(Y$7,0),'Invoice Register'!$B$5)),IF('Invoice Register'!$J38="",0,'Invoice Register'!$J38),0))))</f>
        <v/>
      </c>
      <c r="Z39" s="48">
        <f>IF(OR($D39="",$C39=""),"",MAX(0,Y39*(1+Z$6/1200*MAX(0,MIN(EOMONTH(Z$7,0),'Invoice Register'!$B$5)-MAX($D39,Z$7-1))/DAY(EOMONTH(Z$7,0)))-(IF(AND('Invoice Register'!$G38&lt;&gt;"",'Invoice Register'!$G38&gt;=Z$7,'Invoice Register'!$G38&lt;=MIN(EOMONTH(Z$7,0),'Invoice Register'!$B$5)),IF('Invoice Register'!$H38="",0,'Invoice Register'!$H38),0)+IF(AND('Invoice Register'!$I38&lt;&gt;"",'Invoice Register'!$I38&gt;=Z$7,'Invoice Register'!$I38&lt;=MIN(EOMONTH(Z$7,0),'Invoice Register'!$B$5)),IF('Invoice Register'!$J38="",0,'Invoice Register'!$J38),0))))</f>
        <v/>
      </c>
      <c r="AA39" s="48">
        <f>IF(OR($D39="",$C39=""),"",MAX(0,Z39*(1+AA$6/1200*MAX(0,MIN(EOMONTH(AA$7,0),'Invoice Register'!$B$5)-MAX($D39,AA$7-1))/DAY(EOMONTH(AA$7,0)))-(IF(AND('Invoice Register'!$G38&lt;&gt;"",'Invoice Register'!$G38&gt;=AA$7,'Invoice Register'!$G38&lt;=MIN(EOMONTH(AA$7,0),'Invoice Register'!$B$5)),IF('Invoice Register'!$H38="",0,'Invoice Register'!$H38),0)+IF(AND('Invoice Register'!$I38&lt;&gt;"",'Invoice Register'!$I38&gt;=AA$7,'Invoice Register'!$I38&lt;=MIN(EOMONTH(AA$7,0),'Invoice Register'!$B$5)),IF('Invoice Register'!$J38="",0,'Invoice Register'!$J38),0))))</f>
        <v/>
      </c>
      <c r="AB39" s="48">
        <f>IF(OR($D39="",$C39=""),"",MAX(0,AA39*(1+AB$6/1200*MAX(0,MIN(EOMONTH(AB$7,0),'Invoice Register'!$B$5)-MAX($D39,AB$7-1))/DAY(EOMONTH(AB$7,0)))-(IF(AND('Invoice Register'!$G38&lt;&gt;"",'Invoice Register'!$G38&gt;=AB$7,'Invoice Register'!$G38&lt;=MIN(EOMONTH(AB$7,0),'Invoice Register'!$B$5)),IF('Invoice Register'!$H38="",0,'Invoice Register'!$H38),0)+IF(AND('Invoice Register'!$I38&lt;&gt;"",'Invoice Register'!$I38&gt;=AB$7,'Invoice Register'!$I38&lt;=MIN(EOMONTH(AB$7,0),'Invoice Register'!$B$5)),IF('Invoice Register'!$J38="",0,'Invoice Register'!$J38),0))))</f>
        <v/>
      </c>
      <c r="AC39" s="49">
        <f>IF(OR($D39="",$C39=""),"",ROUND(AB39+(IF(AND('Invoice Register'!$G38&lt;&gt;"",'Invoice Register'!$G38&lt;='Invoice Register'!$B$5),IF('Invoice Register'!$H38="",0,'Invoice Register'!$H38),0)+IF(AND('Invoice Register'!$I38&lt;&gt;"",'Invoice Register'!$I38&lt;='Invoice Register'!$B$5),IF('Invoice Register'!$J38="",0,'Invoice Register'!$J38),0))-$C39,2))</f>
        <v/>
      </c>
    </row>
    <row r="40" ht="15" customHeight="1" s="29">
      <c r="A40" s="46">
        <f>'Invoice Register'!A39</f>
        <v/>
      </c>
      <c r="B40" s="46">
        <f>'Invoice Register'!B39</f>
        <v/>
      </c>
      <c r="C40" s="46">
        <f>'Invoice Register'!E39</f>
        <v/>
      </c>
      <c r="D40" s="47">
        <f>'Invoice Register'!K39</f>
        <v/>
      </c>
      <c r="E40" s="48">
        <f>IF(OR($D40="",$C40=""),"",MAX(0,$C40*(1+E$6/1200*MAX(0,MIN(EOMONTH(E$7,0),'Invoice Register'!$B$5)-MAX($D40,E$7-1))/DAY(EOMONTH(E$7,0)))-(IF(AND('Invoice Register'!$G39&lt;&gt;"",'Invoice Register'!$G39&gt;=E$7,'Invoice Register'!$G39&lt;=MIN(EOMONTH(E$7,0),'Invoice Register'!$B$5)),IF('Invoice Register'!$H39="",0,'Invoice Register'!$H39),0)+IF(AND('Invoice Register'!$I39&lt;&gt;"",'Invoice Register'!$I39&gt;=E$7,'Invoice Register'!$I39&lt;=MIN(EOMONTH(E$7,0),'Invoice Register'!$B$5)),IF('Invoice Register'!$J39="",0,'Invoice Register'!$J39),0))))</f>
        <v/>
      </c>
      <c r="F40" s="48">
        <f>IF(OR($D40="",$C40=""),"",MAX(0,E40*(1+F$6/1200*MAX(0,MIN(EOMONTH(F$7,0),'Invoice Register'!$B$5)-MAX($D40,F$7-1))/DAY(EOMONTH(F$7,0)))-(IF(AND('Invoice Register'!$G39&lt;&gt;"",'Invoice Register'!$G39&gt;=F$7,'Invoice Register'!$G39&lt;=MIN(EOMONTH(F$7,0),'Invoice Register'!$B$5)),IF('Invoice Register'!$H39="",0,'Invoice Register'!$H39),0)+IF(AND('Invoice Register'!$I39&lt;&gt;"",'Invoice Register'!$I39&gt;=F$7,'Invoice Register'!$I39&lt;=MIN(EOMONTH(F$7,0),'Invoice Register'!$B$5)),IF('Invoice Register'!$J39="",0,'Invoice Register'!$J39),0))))</f>
        <v/>
      </c>
      <c r="G40" s="48">
        <f>IF(OR($D40="",$C40=""),"",MAX(0,F40*(1+G$6/1200*MAX(0,MIN(EOMONTH(G$7,0),'Invoice Register'!$B$5)-MAX($D40,G$7-1))/DAY(EOMONTH(G$7,0)))-(IF(AND('Invoice Register'!$G39&lt;&gt;"",'Invoice Register'!$G39&gt;=G$7,'Invoice Register'!$G39&lt;=MIN(EOMONTH(G$7,0),'Invoice Register'!$B$5)),IF('Invoice Register'!$H39="",0,'Invoice Register'!$H39),0)+IF(AND('Invoice Register'!$I39&lt;&gt;"",'Invoice Register'!$I39&gt;=G$7,'Invoice Register'!$I39&lt;=MIN(EOMONTH(G$7,0),'Invoice Register'!$B$5)),IF('Invoice Register'!$J39="",0,'Invoice Register'!$J39),0))))</f>
        <v/>
      </c>
      <c r="H40" s="48">
        <f>IF(OR($D40="",$C40=""),"",MAX(0,G40*(1+H$6/1200*MAX(0,MIN(EOMONTH(H$7,0),'Invoice Register'!$B$5)-MAX($D40,H$7-1))/DAY(EOMONTH(H$7,0)))-(IF(AND('Invoice Register'!$G39&lt;&gt;"",'Invoice Register'!$G39&gt;=H$7,'Invoice Register'!$G39&lt;=MIN(EOMONTH(H$7,0),'Invoice Register'!$B$5)),IF('Invoice Register'!$H39="",0,'Invoice Register'!$H39),0)+IF(AND('Invoice Register'!$I39&lt;&gt;"",'Invoice Register'!$I39&gt;=H$7,'Invoice Register'!$I39&lt;=MIN(EOMONTH(H$7,0),'Invoice Register'!$B$5)),IF('Invoice Register'!$J39="",0,'Invoice Register'!$J39),0))))</f>
        <v/>
      </c>
      <c r="I40" s="48">
        <f>IF(OR($D40="",$C40=""),"",MAX(0,H40*(1+I$6/1200*MAX(0,MIN(EOMONTH(I$7,0),'Invoice Register'!$B$5)-MAX($D40,I$7-1))/DAY(EOMONTH(I$7,0)))-(IF(AND('Invoice Register'!$G39&lt;&gt;"",'Invoice Register'!$G39&gt;=I$7,'Invoice Register'!$G39&lt;=MIN(EOMONTH(I$7,0),'Invoice Register'!$B$5)),IF('Invoice Register'!$H39="",0,'Invoice Register'!$H39),0)+IF(AND('Invoice Register'!$I39&lt;&gt;"",'Invoice Register'!$I39&gt;=I$7,'Invoice Register'!$I39&lt;=MIN(EOMONTH(I$7,0),'Invoice Register'!$B$5)),IF('Invoice Register'!$J39="",0,'Invoice Register'!$J39),0))))</f>
        <v/>
      </c>
      <c r="J40" s="48">
        <f>IF(OR($D40="",$C40=""),"",MAX(0,I40*(1+J$6/1200*MAX(0,MIN(EOMONTH(J$7,0),'Invoice Register'!$B$5)-MAX($D40,J$7-1))/DAY(EOMONTH(J$7,0)))-(IF(AND('Invoice Register'!$G39&lt;&gt;"",'Invoice Register'!$G39&gt;=J$7,'Invoice Register'!$G39&lt;=MIN(EOMONTH(J$7,0),'Invoice Register'!$B$5)),IF('Invoice Register'!$H39="",0,'Invoice Register'!$H39),0)+IF(AND('Invoice Register'!$I39&lt;&gt;"",'Invoice Register'!$I39&gt;=J$7,'Invoice Register'!$I39&lt;=MIN(EOMONTH(J$7,0),'Invoice Register'!$B$5)),IF('Invoice Register'!$J39="",0,'Invoice Register'!$J39),0))))</f>
        <v/>
      </c>
      <c r="K40" s="48">
        <f>IF(OR($D40="",$C40=""),"",MAX(0,J40*(1+K$6/1200*MAX(0,MIN(EOMONTH(K$7,0),'Invoice Register'!$B$5)-MAX($D40,K$7-1))/DAY(EOMONTH(K$7,0)))-(IF(AND('Invoice Register'!$G39&lt;&gt;"",'Invoice Register'!$G39&gt;=K$7,'Invoice Register'!$G39&lt;=MIN(EOMONTH(K$7,0),'Invoice Register'!$B$5)),IF('Invoice Register'!$H39="",0,'Invoice Register'!$H39),0)+IF(AND('Invoice Register'!$I39&lt;&gt;"",'Invoice Register'!$I39&gt;=K$7,'Invoice Register'!$I39&lt;=MIN(EOMONTH(K$7,0),'Invoice Register'!$B$5)),IF('Invoice Register'!$J39="",0,'Invoice Register'!$J39),0))))</f>
        <v/>
      </c>
      <c r="L40" s="48">
        <f>IF(OR($D40="",$C40=""),"",MAX(0,K40*(1+L$6/1200*MAX(0,MIN(EOMONTH(L$7,0),'Invoice Register'!$B$5)-MAX($D40,L$7-1))/DAY(EOMONTH(L$7,0)))-(IF(AND('Invoice Register'!$G39&lt;&gt;"",'Invoice Register'!$G39&gt;=L$7,'Invoice Register'!$G39&lt;=MIN(EOMONTH(L$7,0),'Invoice Register'!$B$5)),IF('Invoice Register'!$H39="",0,'Invoice Register'!$H39),0)+IF(AND('Invoice Register'!$I39&lt;&gt;"",'Invoice Register'!$I39&gt;=L$7,'Invoice Register'!$I39&lt;=MIN(EOMONTH(L$7,0),'Invoice Register'!$B$5)),IF('Invoice Register'!$J39="",0,'Invoice Register'!$J39),0))))</f>
        <v/>
      </c>
      <c r="M40" s="48">
        <f>IF(OR($D40="",$C40=""),"",MAX(0,L40*(1+M$6/1200*MAX(0,MIN(EOMONTH(M$7,0),'Invoice Register'!$B$5)-MAX($D40,M$7-1))/DAY(EOMONTH(M$7,0)))-(IF(AND('Invoice Register'!$G39&lt;&gt;"",'Invoice Register'!$G39&gt;=M$7,'Invoice Register'!$G39&lt;=MIN(EOMONTH(M$7,0),'Invoice Register'!$B$5)),IF('Invoice Register'!$H39="",0,'Invoice Register'!$H39),0)+IF(AND('Invoice Register'!$I39&lt;&gt;"",'Invoice Register'!$I39&gt;=M$7,'Invoice Register'!$I39&lt;=MIN(EOMONTH(M$7,0),'Invoice Register'!$B$5)),IF('Invoice Register'!$J39="",0,'Invoice Register'!$J39),0))))</f>
        <v/>
      </c>
      <c r="N40" s="48">
        <f>IF(OR($D40="",$C40=""),"",MAX(0,M40*(1+N$6/1200*MAX(0,MIN(EOMONTH(N$7,0),'Invoice Register'!$B$5)-MAX($D40,N$7-1))/DAY(EOMONTH(N$7,0)))-(IF(AND('Invoice Register'!$G39&lt;&gt;"",'Invoice Register'!$G39&gt;=N$7,'Invoice Register'!$G39&lt;=MIN(EOMONTH(N$7,0),'Invoice Register'!$B$5)),IF('Invoice Register'!$H39="",0,'Invoice Register'!$H39),0)+IF(AND('Invoice Register'!$I39&lt;&gt;"",'Invoice Register'!$I39&gt;=N$7,'Invoice Register'!$I39&lt;=MIN(EOMONTH(N$7,0),'Invoice Register'!$B$5)),IF('Invoice Register'!$J39="",0,'Invoice Register'!$J39),0))))</f>
        <v/>
      </c>
      <c r="O40" s="48">
        <f>IF(OR($D40="",$C40=""),"",MAX(0,N40*(1+O$6/1200*MAX(0,MIN(EOMONTH(O$7,0),'Invoice Register'!$B$5)-MAX($D40,O$7-1))/DAY(EOMONTH(O$7,0)))-(IF(AND('Invoice Register'!$G39&lt;&gt;"",'Invoice Register'!$G39&gt;=O$7,'Invoice Register'!$G39&lt;=MIN(EOMONTH(O$7,0),'Invoice Register'!$B$5)),IF('Invoice Register'!$H39="",0,'Invoice Register'!$H39),0)+IF(AND('Invoice Register'!$I39&lt;&gt;"",'Invoice Register'!$I39&gt;=O$7,'Invoice Register'!$I39&lt;=MIN(EOMONTH(O$7,0),'Invoice Register'!$B$5)),IF('Invoice Register'!$J39="",0,'Invoice Register'!$J39),0))))</f>
        <v/>
      </c>
      <c r="P40" s="48">
        <f>IF(OR($D40="",$C40=""),"",MAX(0,O40*(1+P$6/1200*MAX(0,MIN(EOMONTH(P$7,0),'Invoice Register'!$B$5)-MAX($D40,P$7-1))/DAY(EOMONTH(P$7,0)))-(IF(AND('Invoice Register'!$G39&lt;&gt;"",'Invoice Register'!$G39&gt;=P$7,'Invoice Register'!$G39&lt;=MIN(EOMONTH(P$7,0),'Invoice Register'!$B$5)),IF('Invoice Register'!$H39="",0,'Invoice Register'!$H39),0)+IF(AND('Invoice Register'!$I39&lt;&gt;"",'Invoice Register'!$I39&gt;=P$7,'Invoice Register'!$I39&lt;=MIN(EOMONTH(P$7,0),'Invoice Register'!$B$5)),IF('Invoice Register'!$J39="",0,'Invoice Register'!$J39),0))))</f>
        <v/>
      </c>
      <c r="Q40" s="48">
        <f>IF(OR($D40="",$C40=""),"",MAX(0,P40*(1+Q$6/1200*MAX(0,MIN(EOMONTH(Q$7,0),'Invoice Register'!$B$5)-MAX($D40,Q$7-1))/DAY(EOMONTH(Q$7,0)))-(IF(AND('Invoice Register'!$G39&lt;&gt;"",'Invoice Register'!$G39&gt;=Q$7,'Invoice Register'!$G39&lt;=MIN(EOMONTH(Q$7,0),'Invoice Register'!$B$5)),IF('Invoice Register'!$H39="",0,'Invoice Register'!$H39),0)+IF(AND('Invoice Register'!$I39&lt;&gt;"",'Invoice Register'!$I39&gt;=Q$7,'Invoice Register'!$I39&lt;=MIN(EOMONTH(Q$7,0),'Invoice Register'!$B$5)),IF('Invoice Register'!$J39="",0,'Invoice Register'!$J39),0))))</f>
        <v/>
      </c>
      <c r="R40" s="48">
        <f>IF(OR($D40="",$C40=""),"",MAX(0,Q40*(1+R$6/1200*MAX(0,MIN(EOMONTH(R$7,0),'Invoice Register'!$B$5)-MAX($D40,R$7-1))/DAY(EOMONTH(R$7,0)))-(IF(AND('Invoice Register'!$G39&lt;&gt;"",'Invoice Register'!$G39&gt;=R$7,'Invoice Register'!$G39&lt;=MIN(EOMONTH(R$7,0),'Invoice Register'!$B$5)),IF('Invoice Register'!$H39="",0,'Invoice Register'!$H39),0)+IF(AND('Invoice Register'!$I39&lt;&gt;"",'Invoice Register'!$I39&gt;=R$7,'Invoice Register'!$I39&lt;=MIN(EOMONTH(R$7,0),'Invoice Register'!$B$5)),IF('Invoice Register'!$J39="",0,'Invoice Register'!$J39),0))))</f>
        <v/>
      </c>
      <c r="S40" s="48">
        <f>IF(OR($D40="",$C40=""),"",MAX(0,R40*(1+S$6/1200*MAX(0,MIN(EOMONTH(S$7,0),'Invoice Register'!$B$5)-MAX($D40,S$7-1))/DAY(EOMONTH(S$7,0)))-(IF(AND('Invoice Register'!$G39&lt;&gt;"",'Invoice Register'!$G39&gt;=S$7,'Invoice Register'!$G39&lt;=MIN(EOMONTH(S$7,0),'Invoice Register'!$B$5)),IF('Invoice Register'!$H39="",0,'Invoice Register'!$H39),0)+IF(AND('Invoice Register'!$I39&lt;&gt;"",'Invoice Register'!$I39&gt;=S$7,'Invoice Register'!$I39&lt;=MIN(EOMONTH(S$7,0),'Invoice Register'!$B$5)),IF('Invoice Register'!$J39="",0,'Invoice Register'!$J39),0))))</f>
        <v/>
      </c>
      <c r="T40" s="48">
        <f>IF(OR($D40="",$C40=""),"",MAX(0,S40*(1+T$6/1200*MAX(0,MIN(EOMONTH(T$7,0),'Invoice Register'!$B$5)-MAX($D40,T$7-1))/DAY(EOMONTH(T$7,0)))-(IF(AND('Invoice Register'!$G39&lt;&gt;"",'Invoice Register'!$G39&gt;=T$7,'Invoice Register'!$G39&lt;=MIN(EOMONTH(T$7,0),'Invoice Register'!$B$5)),IF('Invoice Register'!$H39="",0,'Invoice Register'!$H39),0)+IF(AND('Invoice Register'!$I39&lt;&gt;"",'Invoice Register'!$I39&gt;=T$7,'Invoice Register'!$I39&lt;=MIN(EOMONTH(T$7,0),'Invoice Register'!$B$5)),IF('Invoice Register'!$J39="",0,'Invoice Register'!$J39),0))))</f>
        <v/>
      </c>
      <c r="U40" s="48">
        <f>IF(OR($D40="",$C40=""),"",MAX(0,T40*(1+U$6/1200*MAX(0,MIN(EOMONTH(U$7,0),'Invoice Register'!$B$5)-MAX($D40,U$7-1))/DAY(EOMONTH(U$7,0)))-(IF(AND('Invoice Register'!$G39&lt;&gt;"",'Invoice Register'!$G39&gt;=U$7,'Invoice Register'!$G39&lt;=MIN(EOMONTH(U$7,0),'Invoice Register'!$B$5)),IF('Invoice Register'!$H39="",0,'Invoice Register'!$H39),0)+IF(AND('Invoice Register'!$I39&lt;&gt;"",'Invoice Register'!$I39&gt;=U$7,'Invoice Register'!$I39&lt;=MIN(EOMONTH(U$7,0),'Invoice Register'!$B$5)),IF('Invoice Register'!$J39="",0,'Invoice Register'!$J39),0))))</f>
        <v/>
      </c>
      <c r="V40" s="48">
        <f>IF(OR($D40="",$C40=""),"",MAX(0,U40*(1+V$6/1200*MAX(0,MIN(EOMONTH(V$7,0),'Invoice Register'!$B$5)-MAX($D40,V$7-1))/DAY(EOMONTH(V$7,0)))-(IF(AND('Invoice Register'!$G39&lt;&gt;"",'Invoice Register'!$G39&gt;=V$7,'Invoice Register'!$G39&lt;=MIN(EOMONTH(V$7,0),'Invoice Register'!$B$5)),IF('Invoice Register'!$H39="",0,'Invoice Register'!$H39),0)+IF(AND('Invoice Register'!$I39&lt;&gt;"",'Invoice Register'!$I39&gt;=V$7,'Invoice Register'!$I39&lt;=MIN(EOMONTH(V$7,0),'Invoice Register'!$B$5)),IF('Invoice Register'!$J39="",0,'Invoice Register'!$J39),0))))</f>
        <v/>
      </c>
      <c r="W40" s="48">
        <f>IF(OR($D40="",$C40=""),"",MAX(0,V40*(1+W$6/1200*MAX(0,MIN(EOMONTH(W$7,0),'Invoice Register'!$B$5)-MAX($D40,W$7-1))/DAY(EOMONTH(W$7,0)))-(IF(AND('Invoice Register'!$G39&lt;&gt;"",'Invoice Register'!$G39&gt;=W$7,'Invoice Register'!$G39&lt;=MIN(EOMONTH(W$7,0),'Invoice Register'!$B$5)),IF('Invoice Register'!$H39="",0,'Invoice Register'!$H39),0)+IF(AND('Invoice Register'!$I39&lt;&gt;"",'Invoice Register'!$I39&gt;=W$7,'Invoice Register'!$I39&lt;=MIN(EOMONTH(W$7,0),'Invoice Register'!$B$5)),IF('Invoice Register'!$J39="",0,'Invoice Register'!$J39),0))))</f>
        <v/>
      </c>
      <c r="X40" s="48">
        <f>IF(OR($D40="",$C40=""),"",MAX(0,W40*(1+X$6/1200*MAX(0,MIN(EOMONTH(X$7,0),'Invoice Register'!$B$5)-MAX($D40,X$7-1))/DAY(EOMONTH(X$7,0)))-(IF(AND('Invoice Register'!$G39&lt;&gt;"",'Invoice Register'!$G39&gt;=X$7,'Invoice Register'!$G39&lt;=MIN(EOMONTH(X$7,0),'Invoice Register'!$B$5)),IF('Invoice Register'!$H39="",0,'Invoice Register'!$H39),0)+IF(AND('Invoice Register'!$I39&lt;&gt;"",'Invoice Register'!$I39&gt;=X$7,'Invoice Register'!$I39&lt;=MIN(EOMONTH(X$7,0),'Invoice Register'!$B$5)),IF('Invoice Register'!$J39="",0,'Invoice Register'!$J39),0))))</f>
        <v/>
      </c>
      <c r="Y40" s="48">
        <f>IF(OR($D40="",$C40=""),"",MAX(0,X40*(1+Y$6/1200*MAX(0,MIN(EOMONTH(Y$7,0),'Invoice Register'!$B$5)-MAX($D40,Y$7-1))/DAY(EOMONTH(Y$7,0)))-(IF(AND('Invoice Register'!$G39&lt;&gt;"",'Invoice Register'!$G39&gt;=Y$7,'Invoice Register'!$G39&lt;=MIN(EOMONTH(Y$7,0),'Invoice Register'!$B$5)),IF('Invoice Register'!$H39="",0,'Invoice Register'!$H39),0)+IF(AND('Invoice Register'!$I39&lt;&gt;"",'Invoice Register'!$I39&gt;=Y$7,'Invoice Register'!$I39&lt;=MIN(EOMONTH(Y$7,0),'Invoice Register'!$B$5)),IF('Invoice Register'!$J39="",0,'Invoice Register'!$J39),0))))</f>
        <v/>
      </c>
      <c r="Z40" s="48">
        <f>IF(OR($D40="",$C40=""),"",MAX(0,Y40*(1+Z$6/1200*MAX(0,MIN(EOMONTH(Z$7,0),'Invoice Register'!$B$5)-MAX($D40,Z$7-1))/DAY(EOMONTH(Z$7,0)))-(IF(AND('Invoice Register'!$G39&lt;&gt;"",'Invoice Register'!$G39&gt;=Z$7,'Invoice Register'!$G39&lt;=MIN(EOMONTH(Z$7,0),'Invoice Register'!$B$5)),IF('Invoice Register'!$H39="",0,'Invoice Register'!$H39),0)+IF(AND('Invoice Register'!$I39&lt;&gt;"",'Invoice Register'!$I39&gt;=Z$7,'Invoice Register'!$I39&lt;=MIN(EOMONTH(Z$7,0),'Invoice Register'!$B$5)),IF('Invoice Register'!$J39="",0,'Invoice Register'!$J39),0))))</f>
        <v/>
      </c>
      <c r="AA40" s="48">
        <f>IF(OR($D40="",$C40=""),"",MAX(0,Z40*(1+AA$6/1200*MAX(0,MIN(EOMONTH(AA$7,0),'Invoice Register'!$B$5)-MAX($D40,AA$7-1))/DAY(EOMONTH(AA$7,0)))-(IF(AND('Invoice Register'!$G39&lt;&gt;"",'Invoice Register'!$G39&gt;=AA$7,'Invoice Register'!$G39&lt;=MIN(EOMONTH(AA$7,0),'Invoice Register'!$B$5)),IF('Invoice Register'!$H39="",0,'Invoice Register'!$H39),0)+IF(AND('Invoice Register'!$I39&lt;&gt;"",'Invoice Register'!$I39&gt;=AA$7,'Invoice Register'!$I39&lt;=MIN(EOMONTH(AA$7,0),'Invoice Register'!$B$5)),IF('Invoice Register'!$J39="",0,'Invoice Register'!$J39),0))))</f>
        <v/>
      </c>
      <c r="AB40" s="48">
        <f>IF(OR($D40="",$C40=""),"",MAX(0,AA40*(1+AB$6/1200*MAX(0,MIN(EOMONTH(AB$7,0),'Invoice Register'!$B$5)-MAX($D40,AB$7-1))/DAY(EOMONTH(AB$7,0)))-(IF(AND('Invoice Register'!$G39&lt;&gt;"",'Invoice Register'!$G39&gt;=AB$7,'Invoice Register'!$G39&lt;=MIN(EOMONTH(AB$7,0),'Invoice Register'!$B$5)),IF('Invoice Register'!$H39="",0,'Invoice Register'!$H39),0)+IF(AND('Invoice Register'!$I39&lt;&gt;"",'Invoice Register'!$I39&gt;=AB$7,'Invoice Register'!$I39&lt;=MIN(EOMONTH(AB$7,0),'Invoice Register'!$B$5)),IF('Invoice Register'!$J39="",0,'Invoice Register'!$J39),0))))</f>
        <v/>
      </c>
      <c r="AC40" s="49">
        <f>IF(OR($D40="",$C40=""),"",ROUND(AB40+(IF(AND('Invoice Register'!$G39&lt;&gt;"",'Invoice Register'!$G39&lt;='Invoice Register'!$B$5),IF('Invoice Register'!$H39="",0,'Invoice Register'!$H39),0)+IF(AND('Invoice Register'!$I39&lt;&gt;"",'Invoice Register'!$I39&lt;='Invoice Register'!$B$5),IF('Invoice Register'!$J39="",0,'Invoice Register'!$J39),0))-$C40,2))</f>
        <v/>
      </c>
    </row>
    <row r="41" ht="15" customHeight="1" s="29">
      <c r="A41" s="46">
        <f>'Invoice Register'!A40</f>
        <v/>
      </c>
      <c r="B41" s="46">
        <f>'Invoice Register'!B40</f>
        <v/>
      </c>
      <c r="C41" s="46">
        <f>'Invoice Register'!E40</f>
        <v/>
      </c>
      <c r="D41" s="47">
        <f>'Invoice Register'!K40</f>
        <v/>
      </c>
      <c r="E41" s="48">
        <f>IF(OR($D41="",$C41=""),"",MAX(0,$C41*(1+E$6/1200*MAX(0,MIN(EOMONTH(E$7,0),'Invoice Register'!$B$5)-MAX($D41,E$7-1))/DAY(EOMONTH(E$7,0)))-(IF(AND('Invoice Register'!$G40&lt;&gt;"",'Invoice Register'!$G40&gt;=E$7,'Invoice Register'!$G40&lt;=MIN(EOMONTH(E$7,0),'Invoice Register'!$B$5)),IF('Invoice Register'!$H40="",0,'Invoice Register'!$H40),0)+IF(AND('Invoice Register'!$I40&lt;&gt;"",'Invoice Register'!$I40&gt;=E$7,'Invoice Register'!$I40&lt;=MIN(EOMONTH(E$7,0),'Invoice Register'!$B$5)),IF('Invoice Register'!$J40="",0,'Invoice Register'!$J40),0))))</f>
        <v/>
      </c>
      <c r="F41" s="48">
        <f>IF(OR($D41="",$C41=""),"",MAX(0,E41*(1+F$6/1200*MAX(0,MIN(EOMONTH(F$7,0),'Invoice Register'!$B$5)-MAX($D41,F$7-1))/DAY(EOMONTH(F$7,0)))-(IF(AND('Invoice Register'!$G40&lt;&gt;"",'Invoice Register'!$G40&gt;=F$7,'Invoice Register'!$G40&lt;=MIN(EOMONTH(F$7,0),'Invoice Register'!$B$5)),IF('Invoice Register'!$H40="",0,'Invoice Register'!$H40),0)+IF(AND('Invoice Register'!$I40&lt;&gt;"",'Invoice Register'!$I40&gt;=F$7,'Invoice Register'!$I40&lt;=MIN(EOMONTH(F$7,0),'Invoice Register'!$B$5)),IF('Invoice Register'!$J40="",0,'Invoice Register'!$J40),0))))</f>
        <v/>
      </c>
      <c r="G41" s="48">
        <f>IF(OR($D41="",$C41=""),"",MAX(0,F41*(1+G$6/1200*MAX(0,MIN(EOMONTH(G$7,0),'Invoice Register'!$B$5)-MAX($D41,G$7-1))/DAY(EOMONTH(G$7,0)))-(IF(AND('Invoice Register'!$G40&lt;&gt;"",'Invoice Register'!$G40&gt;=G$7,'Invoice Register'!$G40&lt;=MIN(EOMONTH(G$7,0),'Invoice Register'!$B$5)),IF('Invoice Register'!$H40="",0,'Invoice Register'!$H40),0)+IF(AND('Invoice Register'!$I40&lt;&gt;"",'Invoice Register'!$I40&gt;=G$7,'Invoice Register'!$I40&lt;=MIN(EOMONTH(G$7,0),'Invoice Register'!$B$5)),IF('Invoice Register'!$J40="",0,'Invoice Register'!$J40),0))))</f>
        <v/>
      </c>
      <c r="H41" s="48">
        <f>IF(OR($D41="",$C41=""),"",MAX(0,G41*(1+H$6/1200*MAX(0,MIN(EOMONTH(H$7,0),'Invoice Register'!$B$5)-MAX($D41,H$7-1))/DAY(EOMONTH(H$7,0)))-(IF(AND('Invoice Register'!$G40&lt;&gt;"",'Invoice Register'!$G40&gt;=H$7,'Invoice Register'!$G40&lt;=MIN(EOMONTH(H$7,0),'Invoice Register'!$B$5)),IF('Invoice Register'!$H40="",0,'Invoice Register'!$H40),0)+IF(AND('Invoice Register'!$I40&lt;&gt;"",'Invoice Register'!$I40&gt;=H$7,'Invoice Register'!$I40&lt;=MIN(EOMONTH(H$7,0),'Invoice Register'!$B$5)),IF('Invoice Register'!$J40="",0,'Invoice Register'!$J40),0))))</f>
        <v/>
      </c>
      <c r="I41" s="48">
        <f>IF(OR($D41="",$C41=""),"",MAX(0,H41*(1+I$6/1200*MAX(0,MIN(EOMONTH(I$7,0),'Invoice Register'!$B$5)-MAX($D41,I$7-1))/DAY(EOMONTH(I$7,0)))-(IF(AND('Invoice Register'!$G40&lt;&gt;"",'Invoice Register'!$G40&gt;=I$7,'Invoice Register'!$G40&lt;=MIN(EOMONTH(I$7,0),'Invoice Register'!$B$5)),IF('Invoice Register'!$H40="",0,'Invoice Register'!$H40),0)+IF(AND('Invoice Register'!$I40&lt;&gt;"",'Invoice Register'!$I40&gt;=I$7,'Invoice Register'!$I40&lt;=MIN(EOMONTH(I$7,0),'Invoice Register'!$B$5)),IF('Invoice Register'!$J40="",0,'Invoice Register'!$J40),0))))</f>
        <v/>
      </c>
      <c r="J41" s="48">
        <f>IF(OR($D41="",$C41=""),"",MAX(0,I41*(1+J$6/1200*MAX(0,MIN(EOMONTH(J$7,0),'Invoice Register'!$B$5)-MAX($D41,J$7-1))/DAY(EOMONTH(J$7,0)))-(IF(AND('Invoice Register'!$G40&lt;&gt;"",'Invoice Register'!$G40&gt;=J$7,'Invoice Register'!$G40&lt;=MIN(EOMONTH(J$7,0),'Invoice Register'!$B$5)),IF('Invoice Register'!$H40="",0,'Invoice Register'!$H40),0)+IF(AND('Invoice Register'!$I40&lt;&gt;"",'Invoice Register'!$I40&gt;=J$7,'Invoice Register'!$I40&lt;=MIN(EOMONTH(J$7,0),'Invoice Register'!$B$5)),IF('Invoice Register'!$J40="",0,'Invoice Register'!$J40),0))))</f>
        <v/>
      </c>
      <c r="K41" s="48">
        <f>IF(OR($D41="",$C41=""),"",MAX(0,J41*(1+K$6/1200*MAX(0,MIN(EOMONTH(K$7,0),'Invoice Register'!$B$5)-MAX($D41,K$7-1))/DAY(EOMONTH(K$7,0)))-(IF(AND('Invoice Register'!$G40&lt;&gt;"",'Invoice Register'!$G40&gt;=K$7,'Invoice Register'!$G40&lt;=MIN(EOMONTH(K$7,0),'Invoice Register'!$B$5)),IF('Invoice Register'!$H40="",0,'Invoice Register'!$H40),0)+IF(AND('Invoice Register'!$I40&lt;&gt;"",'Invoice Register'!$I40&gt;=K$7,'Invoice Register'!$I40&lt;=MIN(EOMONTH(K$7,0),'Invoice Register'!$B$5)),IF('Invoice Register'!$J40="",0,'Invoice Register'!$J40),0))))</f>
        <v/>
      </c>
      <c r="L41" s="48">
        <f>IF(OR($D41="",$C41=""),"",MAX(0,K41*(1+L$6/1200*MAX(0,MIN(EOMONTH(L$7,0),'Invoice Register'!$B$5)-MAX($D41,L$7-1))/DAY(EOMONTH(L$7,0)))-(IF(AND('Invoice Register'!$G40&lt;&gt;"",'Invoice Register'!$G40&gt;=L$7,'Invoice Register'!$G40&lt;=MIN(EOMONTH(L$7,0),'Invoice Register'!$B$5)),IF('Invoice Register'!$H40="",0,'Invoice Register'!$H40),0)+IF(AND('Invoice Register'!$I40&lt;&gt;"",'Invoice Register'!$I40&gt;=L$7,'Invoice Register'!$I40&lt;=MIN(EOMONTH(L$7,0),'Invoice Register'!$B$5)),IF('Invoice Register'!$J40="",0,'Invoice Register'!$J40),0))))</f>
        <v/>
      </c>
      <c r="M41" s="48">
        <f>IF(OR($D41="",$C41=""),"",MAX(0,L41*(1+M$6/1200*MAX(0,MIN(EOMONTH(M$7,0),'Invoice Register'!$B$5)-MAX($D41,M$7-1))/DAY(EOMONTH(M$7,0)))-(IF(AND('Invoice Register'!$G40&lt;&gt;"",'Invoice Register'!$G40&gt;=M$7,'Invoice Register'!$G40&lt;=MIN(EOMONTH(M$7,0),'Invoice Register'!$B$5)),IF('Invoice Register'!$H40="",0,'Invoice Register'!$H40),0)+IF(AND('Invoice Register'!$I40&lt;&gt;"",'Invoice Register'!$I40&gt;=M$7,'Invoice Register'!$I40&lt;=MIN(EOMONTH(M$7,0),'Invoice Register'!$B$5)),IF('Invoice Register'!$J40="",0,'Invoice Register'!$J40),0))))</f>
        <v/>
      </c>
      <c r="N41" s="48">
        <f>IF(OR($D41="",$C41=""),"",MAX(0,M41*(1+N$6/1200*MAX(0,MIN(EOMONTH(N$7,0),'Invoice Register'!$B$5)-MAX($D41,N$7-1))/DAY(EOMONTH(N$7,0)))-(IF(AND('Invoice Register'!$G40&lt;&gt;"",'Invoice Register'!$G40&gt;=N$7,'Invoice Register'!$G40&lt;=MIN(EOMONTH(N$7,0),'Invoice Register'!$B$5)),IF('Invoice Register'!$H40="",0,'Invoice Register'!$H40),0)+IF(AND('Invoice Register'!$I40&lt;&gt;"",'Invoice Register'!$I40&gt;=N$7,'Invoice Register'!$I40&lt;=MIN(EOMONTH(N$7,0),'Invoice Register'!$B$5)),IF('Invoice Register'!$J40="",0,'Invoice Register'!$J40),0))))</f>
        <v/>
      </c>
      <c r="O41" s="48">
        <f>IF(OR($D41="",$C41=""),"",MAX(0,N41*(1+O$6/1200*MAX(0,MIN(EOMONTH(O$7,0),'Invoice Register'!$B$5)-MAX($D41,O$7-1))/DAY(EOMONTH(O$7,0)))-(IF(AND('Invoice Register'!$G40&lt;&gt;"",'Invoice Register'!$G40&gt;=O$7,'Invoice Register'!$G40&lt;=MIN(EOMONTH(O$7,0),'Invoice Register'!$B$5)),IF('Invoice Register'!$H40="",0,'Invoice Register'!$H40),0)+IF(AND('Invoice Register'!$I40&lt;&gt;"",'Invoice Register'!$I40&gt;=O$7,'Invoice Register'!$I40&lt;=MIN(EOMONTH(O$7,0),'Invoice Register'!$B$5)),IF('Invoice Register'!$J40="",0,'Invoice Register'!$J40),0))))</f>
        <v/>
      </c>
      <c r="P41" s="48">
        <f>IF(OR($D41="",$C41=""),"",MAX(0,O41*(1+P$6/1200*MAX(0,MIN(EOMONTH(P$7,0),'Invoice Register'!$B$5)-MAX($D41,P$7-1))/DAY(EOMONTH(P$7,0)))-(IF(AND('Invoice Register'!$G40&lt;&gt;"",'Invoice Register'!$G40&gt;=P$7,'Invoice Register'!$G40&lt;=MIN(EOMONTH(P$7,0),'Invoice Register'!$B$5)),IF('Invoice Register'!$H40="",0,'Invoice Register'!$H40),0)+IF(AND('Invoice Register'!$I40&lt;&gt;"",'Invoice Register'!$I40&gt;=P$7,'Invoice Register'!$I40&lt;=MIN(EOMONTH(P$7,0),'Invoice Register'!$B$5)),IF('Invoice Register'!$J40="",0,'Invoice Register'!$J40),0))))</f>
        <v/>
      </c>
      <c r="Q41" s="48">
        <f>IF(OR($D41="",$C41=""),"",MAX(0,P41*(1+Q$6/1200*MAX(0,MIN(EOMONTH(Q$7,0),'Invoice Register'!$B$5)-MAX($D41,Q$7-1))/DAY(EOMONTH(Q$7,0)))-(IF(AND('Invoice Register'!$G40&lt;&gt;"",'Invoice Register'!$G40&gt;=Q$7,'Invoice Register'!$G40&lt;=MIN(EOMONTH(Q$7,0),'Invoice Register'!$B$5)),IF('Invoice Register'!$H40="",0,'Invoice Register'!$H40),0)+IF(AND('Invoice Register'!$I40&lt;&gt;"",'Invoice Register'!$I40&gt;=Q$7,'Invoice Register'!$I40&lt;=MIN(EOMONTH(Q$7,0),'Invoice Register'!$B$5)),IF('Invoice Register'!$J40="",0,'Invoice Register'!$J40),0))))</f>
        <v/>
      </c>
      <c r="R41" s="48">
        <f>IF(OR($D41="",$C41=""),"",MAX(0,Q41*(1+R$6/1200*MAX(0,MIN(EOMONTH(R$7,0),'Invoice Register'!$B$5)-MAX($D41,R$7-1))/DAY(EOMONTH(R$7,0)))-(IF(AND('Invoice Register'!$G40&lt;&gt;"",'Invoice Register'!$G40&gt;=R$7,'Invoice Register'!$G40&lt;=MIN(EOMONTH(R$7,0),'Invoice Register'!$B$5)),IF('Invoice Register'!$H40="",0,'Invoice Register'!$H40),0)+IF(AND('Invoice Register'!$I40&lt;&gt;"",'Invoice Register'!$I40&gt;=R$7,'Invoice Register'!$I40&lt;=MIN(EOMONTH(R$7,0),'Invoice Register'!$B$5)),IF('Invoice Register'!$J40="",0,'Invoice Register'!$J40),0))))</f>
        <v/>
      </c>
      <c r="S41" s="48">
        <f>IF(OR($D41="",$C41=""),"",MAX(0,R41*(1+S$6/1200*MAX(0,MIN(EOMONTH(S$7,0),'Invoice Register'!$B$5)-MAX($D41,S$7-1))/DAY(EOMONTH(S$7,0)))-(IF(AND('Invoice Register'!$G40&lt;&gt;"",'Invoice Register'!$G40&gt;=S$7,'Invoice Register'!$G40&lt;=MIN(EOMONTH(S$7,0),'Invoice Register'!$B$5)),IF('Invoice Register'!$H40="",0,'Invoice Register'!$H40),0)+IF(AND('Invoice Register'!$I40&lt;&gt;"",'Invoice Register'!$I40&gt;=S$7,'Invoice Register'!$I40&lt;=MIN(EOMONTH(S$7,0),'Invoice Register'!$B$5)),IF('Invoice Register'!$J40="",0,'Invoice Register'!$J40),0))))</f>
        <v/>
      </c>
      <c r="T41" s="48">
        <f>IF(OR($D41="",$C41=""),"",MAX(0,S41*(1+T$6/1200*MAX(0,MIN(EOMONTH(T$7,0),'Invoice Register'!$B$5)-MAX($D41,T$7-1))/DAY(EOMONTH(T$7,0)))-(IF(AND('Invoice Register'!$G40&lt;&gt;"",'Invoice Register'!$G40&gt;=T$7,'Invoice Register'!$G40&lt;=MIN(EOMONTH(T$7,0),'Invoice Register'!$B$5)),IF('Invoice Register'!$H40="",0,'Invoice Register'!$H40),0)+IF(AND('Invoice Register'!$I40&lt;&gt;"",'Invoice Register'!$I40&gt;=T$7,'Invoice Register'!$I40&lt;=MIN(EOMONTH(T$7,0),'Invoice Register'!$B$5)),IF('Invoice Register'!$J40="",0,'Invoice Register'!$J40),0))))</f>
        <v/>
      </c>
      <c r="U41" s="48">
        <f>IF(OR($D41="",$C41=""),"",MAX(0,T41*(1+U$6/1200*MAX(0,MIN(EOMONTH(U$7,0),'Invoice Register'!$B$5)-MAX($D41,U$7-1))/DAY(EOMONTH(U$7,0)))-(IF(AND('Invoice Register'!$G40&lt;&gt;"",'Invoice Register'!$G40&gt;=U$7,'Invoice Register'!$G40&lt;=MIN(EOMONTH(U$7,0),'Invoice Register'!$B$5)),IF('Invoice Register'!$H40="",0,'Invoice Register'!$H40),0)+IF(AND('Invoice Register'!$I40&lt;&gt;"",'Invoice Register'!$I40&gt;=U$7,'Invoice Register'!$I40&lt;=MIN(EOMONTH(U$7,0),'Invoice Register'!$B$5)),IF('Invoice Register'!$J40="",0,'Invoice Register'!$J40),0))))</f>
        <v/>
      </c>
      <c r="V41" s="48">
        <f>IF(OR($D41="",$C41=""),"",MAX(0,U41*(1+V$6/1200*MAX(0,MIN(EOMONTH(V$7,0),'Invoice Register'!$B$5)-MAX($D41,V$7-1))/DAY(EOMONTH(V$7,0)))-(IF(AND('Invoice Register'!$G40&lt;&gt;"",'Invoice Register'!$G40&gt;=V$7,'Invoice Register'!$G40&lt;=MIN(EOMONTH(V$7,0),'Invoice Register'!$B$5)),IF('Invoice Register'!$H40="",0,'Invoice Register'!$H40),0)+IF(AND('Invoice Register'!$I40&lt;&gt;"",'Invoice Register'!$I40&gt;=V$7,'Invoice Register'!$I40&lt;=MIN(EOMONTH(V$7,0),'Invoice Register'!$B$5)),IF('Invoice Register'!$J40="",0,'Invoice Register'!$J40),0))))</f>
        <v/>
      </c>
      <c r="W41" s="48">
        <f>IF(OR($D41="",$C41=""),"",MAX(0,V41*(1+W$6/1200*MAX(0,MIN(EOMONTH(W$7,0),'Invoice Register'!$B$5)-MAX($D41,W$7-1))/DAY(EOMONTH(W$7,0)))-(IF(AND('Invoice Register'!$G40&lt;&gt;"",'Invoice Register'!$G40&gt;=W$7,'Invoice Register'!$G40&lt;=MIN(EOMONTH(W$7,0),'Invoice Register'!$B$5)),IF('Invoice Register'!$H40="",0,'Invoice Register'!$H40),0)+IF(AND('Invoice Register'!$I40&lt;&gt;"",'Invoice Register'!$I40&gt;=W$7,'Invoice Register'!$I40&lt;=MIN(EOMONTH(W$7,0),'Invoice Register'!$B$5)),IF('Invoice Register'!$J40="",0,'Invoice Register'!$J40),0))))</f>
        <v/>
      </c>
      <c r="X41" s="48">
        <f>IF(OR($D41="",$C41=""),"",MAX(0,W41*(1+X$6/1200*MAX(0,MIN(EOMONTH(X$7,0),'Invoice Register'!$B$5)-MAX($D41,X$7-1))/DAY(EOMONTH(X$7,0)))-(IF(AND('Invoice Register'!$G40&lt;&gt;"",'Invoice Register'!$G40&gt;=X$7,'Invoice Register'!$G40&lt;=MIN(EOMONTH(X$7,0),'Invoice Register'!$B$5)),IF('Invoice Register'!$H40="",0,'Invoice Register'!$H40),0)+IF(AND('Invoice Register'!$I40&lt;&gt;"",'Invoice Register'!$I40&gt;=X$7,'Invoice Register'!$I40&lt;=MIN(EOMONTH(X$7,0),'Invoice Register'!$B$5)),IF('Invoice Register'!$J40="",0,'Invoice Register'!$J40),0))))</f>
        <v/>
      </c>
      <c r="Y41" s="48">
        <f>IF(OR($D41="",$C41=""),"",MAX(0,X41*(1+Y$6/1200*MAX(0,MIN(EOMONTH(Y$7,0),'Invoice Register'!$B$5)-MAX($D41,Y$7-1))/DAY(EOMONTH(Y$7,0)))-(IF(AND('Invoice Register'!$G40&lt;&gt;"",'Invoice Register'!$G40&gt;=Y$7,'Invoice Register'!$G40&lt;=MIN(EOMONTH(Y$7,0),'Invoice Register'!$B$5)),IF('Invoice Register'!$H40="",0,'Invoice Register'!$H40),0)+IF(AND('Invoice Register'!$I40&lt;&gt;"",'Invoice Register'!$I40&gt;=Y$7,'Invoice Register'!$I40&lt;=MIN(EOMONTH(Y$7,0),'Invoice Register'!$B$5)),IF('Invoice Register'!$J40="",0,'Invoice Register'!$J40),0))))</f>
        <v/>
      </c>
      <c r="Z41" s="48">
        <f>IF(OR($D41="",$C41=""),"",MAX(0,Y41*(1+Z$6/1200*MAX(0,MIN(EOMONTH(Z$7,0),'Invoice Register'!$B$5)-MAX($D41,Z$7-1))/DAY(EOMONTH(Z$7,0)))-(IF(AND('Invoice Register'!$G40&lt;&gt;"",'Invoice Register'!$G40&gt;=Z$7,'Invoice Register'!$G40&lt;=MIN(EOMONTH(Z$7,0),'Invoice Register'!$B$5)),IF('Invoice Register'!$H40="",0,'Invoice Register'!$H40),0)+IF(AND('Invoice Register'!$I40&lt;&gt;"",'Invoice Register'!$I40&gt;=Z$7,'Invoice Register'!$I40&lt;=MIN(EOMONTH(Z$7,0),'Invoice Register'!$B$5)),IF('Invoice Register'!$J40="",0,'Invoice Register'!$J40),0))))</f>
        <v/>
      </c>
      <c r="AA41" s="48">
        <f>IF(OR($D41="",$C41=""),"",MAX(0,Z41*(1+AA$6/1200*MAX(0,MIN(EOMONTH(AA$7,0),'Invoice Register'!$B$5)-MAX($D41,AA$7-1))/DAY(EOMONTH(AA$7,0)))-(IF(AND('Invoice Register'!$G40&lt;&gt;"",'Invoice Register'!$G40&gt;=AA$7,'Invoice Register'!$G40&lt;=MIN(EOMONTH(AA$7,0),'Invoice Register'!$B$5)),IF('Invoice Register'!$H40="",0,'Invoice Register'!$H40),0)+IF(AND('Invoice Register'!$I40&lt;&gt;"",'Invoice Register'!$I40&gt;=AA$7,'Invoice Register'!$I40&lt;=MIN(EOMONTH(AA$7,0),'Invoice Register'!$B$5)),IF('Invoice Register'!$J40="",0,'Invoice Register'!$J40),0))))</f>
        <v/>
      </c>
      <c r="AB41" s="48">
        <f>IF(OR($D41="",$C41=""),"",MAX(0,AA41*(1+AB$6/1200*MAX(0,MIN(EOMONTH(AB$7,0),'Invoice Register'!$B$5)-MAX($D41,AB$7-1))/DAY(EOMONTH(AB$7,0)))-(IF(AND('Invoice Register'!$G40&lt;&gt;"",'Invoice Register'!$G40&gt;=AB$7,'Invoice Register'!$G40&lt;=MIN(EOMONTH(AB$7,0),'Invoice Register'!$B$5)),IF('Invoice Register'!$H40="",0,'Invoice Register'!$H40),0)+IF(AND('Invoice Register'!$I40&lt;&gt;"",'Invoice Register'!$I40&gt;=AB$7,'Invoice Register'!$I40&lt;=MIN(EOMONTH(AB$7,0),'Invoice Register'!$B$5)),IF('Invoice Register'!$J40="",0,'Invoice Register'!$J40),0))))</f>
        <v/>
      </c>
      <c r="AC41" s="49">
        <f>IF(OR($D41="",$C41=""),"",ROUND(AB41+(IF(AND('Invoice Register'!$G40&lt;&gt;"",'Invoice Register'!$G40&lt;='Invoice Register'!$B$5),IF('Invoice Register'!$H40="",0,'Invoice Register'!$H40),0)+IF(AND('Invoice Register'!$I40&lt;&gt;"",'Invoice Register'!$I40&lt;='Invoice Register'!$B$5),IF('Invoice Register'!$J40="",0,'Invoice Register'!$J40),0))-$C41,2))</f>
        <v/>
      </c>
    </row>
    <row r="42" ht="15" customHeight="1" s="29">
      <c r="A42" s="46">
        <f>'Invoice Register'!A41</f>
        <v/>
      </c>
      <c r="B42" s="46">
        <f>'Invoice Register'!B41</f>
        <v/>
      </c>
      <c r="C42" s="46">
        <f>'Invoice Register'!E41</f>
        <v/>
      </c>
      <c r="D42" s="47">
        <f>'Invoice Register'!K41</f>
        <v/>
      </c>
      <c r="E42" s="48">
        <f>IF(OR($D42="",$C42=""),"",MAX(0,$C42*(1+E$6/1200*MAX(0,MIN(EOMONTH(E$7,0),'Invoice Register'!$B$5)-MAX($D42,E$7-1))/DAY(EOMONTH(E$7,0)))-(IF(AND('Invoice Register'!$G41&lt;&gt;"",'Invoice Register'!$G41&gt;=E$7,'Invoice Register'!$G41&lt;=MIN(EOMONTH(E$7,0),'Invoice Register'!$B$5)),IF('Invoice Register'!$H41="",0,'Invoice Register'!$H41),0)+IF(AND('Invoice Register'!$I41&lt;&gt;"",'Invoice Register'!$I41&gt;=E$7,'Invoice Register'!$I41&lt;=MIN(EOMONTH(E$7,0),'Invoice Register'!$B$5)),IF('Invoice Register'!$J41="",0,'Invoice Register'!$J41),0))))</f>
        <v/>
      </c>
      <c r="F42" s="48">
        <f>IF(OR($D42="",$C42=""),"",MAX(0,E42*(1+F$6/1200*MAX(0,MIN(EOMONTH(F$7,0),'Invoice Register'!$B$5)-MAX($D42,F$7-1))/DAY(EOMONTH(F$7,0)))-(IF(AND('Invoice Register'!$G41&lt;&gt;"",'Invoice Register'!$G41&gt;=F$7,'Invoice Register'!$G41&lt;=MIN(EOMONTH(F$7,0),'Invoice Register'!$B$5)),IF('Invoice Register'!$H41="",0,'Invoice Register'!$H41),0)+IF(AND('Invoice Register'!$I41&lt;&gt;"",'Invoice Register'!$I41&gt;=F$7,'Invoice Register'!$I41&lt;=MIN(EOMONTH(F$7,0),'Invoice Register'!$B$5)),IF('Invoice Register'!$J41="",0,'Invoice Register'!$J41),0))))</f>
        <v/>
      </c>
      <c r="G42" s="48">
        <f>IF(OR($D42="",$C42=""),"",MAX(0,F42*(1+G$6/1200*MAX(0,MIN(EOMONTH(G$7,0),'Invoice Register'!$B$5)-MAX($D42,G$7-1))/DAY(EOMONTH(G$7,0)))-(IF(AND('Invoice Register'!$G41&lt;&gt;"",'Invoice Register'!$G41&gt;=G$7,'Invoice Register'!$G41&lt;=MIN(EOMONTH(G$7,0),'Invoice Register'!$B$5)),IF('Invoice Register'!$H41="",0,'Invoice Register'!$H41),0)+IF(AND('Invoice Register'!$I41&lt;&gt;"",'Invoice Register'!$I41&gt;=G$7,'Invoice Register'!$I41&lt;=MIN(EOMONTH(G$7,0),'Invoice Register'!$B$5)),IF('Invoice Register'!$J41="",0,'Invoice Register'!$J41),0))))</f>
        <v/>
      </c>
      <c r="H42" s="48">
        <f>IF(OR($D42="",$C42=""),"",MAX(0,G42*(1+H$6/1200*MAX(0,MIN(EOMONTH(H$7,0),'Invoice Register'!$B$5)-MAX($D42,H$7-1))/DAY(EOMONTH(H$7,0)))-(IF(AND('Invoice Register'!$G41&lt;&gt;"",'Invoice Register'!$G41&gt;=H$7,'Invoice Register'!$G41&lt;=MIN(EOMONTH(H$7,0),'Invoice Register'!$B$5)),IF('Invoice Register'!$H41="",0,'Invoice Register'!$H41),0)+IF(AND('Invoice Register'!$I41&lt;&gt;"",'Invoice Register'!$I41&gt;=H$7,'Invoice Register'!$I41&lt;=MIN(EOMONTH(H$7,0),'Invoice Register'!$B$5)),IF('Invoice Register'!$J41="",0,'Invoice Register'!$J41),0))))</f>
        <v/>
      </c>
      <c r="I42" s="48">
        <f>IF(OR($D42="",$C42=""),"",MAX(0,H42*(1+I$6/1200*MAX(0,MIN(EOMONTH(I$7,0),'Invoice Register'!$B$5)-MAX($D42,I$7-1))/DAY(EOMONTH(I$7,0)))-(IF(AND('Invoice Register'!$G41&lt;&gt;"",'Invoice Register'!$G41&gt;=I$7,'Invoice Register'!$G41&lt;=MIN(EOMONTH(I$7,0),'Invoice Register'!$B$5)),IF('Invoice Register'!$H41="",0,'Invoice Register'!$H41),0)+IF(AND('Invoice Register'!$I41&lt;&gt;"",'Invoice Register'!$I41&gt;=I$7,'Invoice Register'!$I41&lt;=MIN(EOMONTH(I$7,0),'Invoice Register'!$B$5)),IF('Invoice Register'!$J41="",0,'Invoice Register'!$J41),0))))</f>
        <v/>
      </c>
      <c r="J42" s="48">
        <f>IF(OR($D42="",$C42=""),"",MAX(0,I42*(1+J$6/1200*MAX(0,MIN(EOMONTH(J$7,0),'Invoice Register'!$B$5)-MAX($D42,J$7-1))/DAY(EOMONTH(J$7,0)))-(IF(AND('Invoice Register'!$G41&lt;&gt;"",'Invoice Register'!$G41&gt;=J$7,'Invoice Register'!$G41&lt;=MIN(EOMONTH(J$7,0),'Invoice Register'!$B$5)),IF('Invoice Register'!$H41="",0,'Invoice Register'!$H41),0)+IF(AND('Invoice Register'!$I41&lt;&gt;"",'Invoice Register'!$I41&gt;=J$7,'Invoice Register'!$I41&lt;=MIN(EOMONTH(J$7,0),'Invoice Register'!$B$5)),IF('Invoice Register'!$J41="",0,'Invoice Register'!$J41),0))))</f>
        <v/>
      </c>
      <c r="K42" s="48">
        <f>IF(OR($D42="",$C42=""),"",MAX(0,J42*(1+K$6/1200*MAX(0,MIN(EOMONTH(K$7,0),'Invoice Register'!$B$5)-MAX($D42,K$7-1))/DAY(EOMONTH(K$7,0)))-(IF(AND('Invoice Register'!$G41&lt;&gt;"",'Invoice Register'!$G41&gt;=K$7,'Invoice Register'!$G41&lt;=MIN(EOMONTH(K$7,0),'Invoice Register'!$B$5)),IF('Invoice Register'!$H41="",0,'Invoice Register'!$H41),0)+IF(AND('Invoice Register'!$I41&lt;&gt;"",'Invoice Register'!$I41&gt;=K$7,'Invoice Register'!$I41&lt;=MIN(EOMONTH(K$7,0),'Invoice Register'!$B$5)),IF('Invoice Register'!$J41="",0,'Invoice Register'!$J41),0))))</f>
        <v/>
      </c>
      <c r="L42" s="48">
        <f>IF(OR($D42="",$C42=""),"",MAX(0,K42*(1+L$6/1200*MAX(0,MIN(EOMONTH(L$7,0),'Invoice Register'!$B$5)-MAX($D42,L$7-1))/DAY(EOMONTH(L$7,0)))-(IF(AND('Invoice Register'!$G41&lt;&gt;"",'Invoice Register'!$G41&gt;=L$7,'Invoice Register'!$G41&lt;=MIN(EOMONTH(L$7,0),'Invoice Register'!$B$5)),IF('Invoice Register'!$H41="",0,'Invoice Register'!$H41),0)+IF(AND('Invoice Register'!$I41&lt;&gt;"",'Invoice Register'!$I41&gt;=L$7,'Invoice Register'!$I41&lt;=MIN(EOMONTH(L$7,0),'Invoice Register'!$B$5)),IF('Invoice Register'!$J41="",0,'Invoice Register'!$J41),0))))</f>
        <v/>
      </c>
      <c r="M42" s="48">
        <f>IF(OR($D42="",$C42=""),"",MAX(0,L42*(1+M$6/1200*MAX(0,MIN(EOMONTH(M$7,0),'Invoice Register'!$B$5)-MAX($D42,M$7-1))/DAY(EOMONTH(M$7,0)))-(IF(AND('Invoice Register'!$G41&lt;&gt;"",'Invoice Register'!$G41&gt;=M$7,'Invoice Register'!$G41&lt;=MIN(EOMONTH(M$7,0),'Invoice Register'!$B$5)),IF('Invoice Register'!$H41="",0,'Invoice Register'!$H41),0)+IF(AND('Invoice Register'!$I41&lt;&gt;"",'Invoice Register'!$I41&gt;=M$7,'Invoice Register'!$I41&lt;=MIN(EOMONTH(M$7,0),'Invoice Register'!$B$5)),IF('Invoice Register'!$J41="",0,'Invoice Register'!$J41),0))))</f>
        <v/>
      </c>
      <c r="N42" s="48">
        <f>IF(OR($D42="",$C42=""),"",MAX(0,M42*(1+N$6/1200*MAX(0,MIN(EOMONTH(N$7,0),'Invoice Register'!$B$5)-MAX($D42,N$7-1))/DAY(EOMONTH(N$7,0)))-(IF(AND('Invoice Register'!$G41&lt;&gt;"",'Invoice Register'!$G41&gt;=N$7,'Invoice Register'!$G41&lt;=MIN(EOMONTH(N$7,0),'Invoice Register'!$B$5)),IF('Invoice Register'!$H41="",0,'Invoice Register'!$H41),0)+IF(AND('Invoice Register'!$I41&lt;&gt;"",'Invoice Register'!$I41&gt;=N$7,'Invoice Register'!$I41&lt;=MIN(EOMONTH(N$7,0),'Invoice Register'!$B$5)),IF('Invoice Register'!$J41="",0,'Invoice Register'!$J41),0))))</f>
        <v/>
      </c>
      <c r="O42" s="48">
        <f>IF(OR($D42="",$C42=""),"",MAX(0,N42*(1+O$6/1200*MAX(0,MIN(EOMONTH(O$7,0),'Invoice Register'!$B$5)-MAX($D42,O$7-1))/DAY(EOMONTH(O$7,0)))-(IF(AND('Invoice Register'!$G41&lt;&gt;"",'Invoice Register'!$G41&gt;=O$7,'Invoice Register'!$G41&lt;=MIN(EOMONTH(O$7,0),'Invoice Register'!$B$5)),IF('Invoice Register'!$H41="",0,'Invoice Register'!$H41),0)+IF(AND('Invoice Register'!$I41&lt;&gt;"",'Invoice Register'!$I41&gt;=O$7,'Invoice Register'!$I41&lt;=MIN(EOMONTH(O$7,0),'Invoice Register'!$B$5)),IF('Invoice Register'!$J41="",0,'Invoice Register'!$J41),0))))</f>
        <v/>
      </c>
      <c r="P42" s="48">
        <f>IF(OR($D42="",$C42=""),"",MAX(0,O42*(1+P$6/1200*MAX(0,MIN(EOMONTH(P$7,0),'Invoice Register'!$B$5)-MAX($D42,P$7-1))/DAY(EOMONTH(P$7,0)))-(IF(AND('Invoice Register'!$G41&lt;&gt;"",'Invoice Register'!$G41&gt;=P$7,'Invoice Register'!$G41&lt;=MIN(EOMONTH(P$7,0),'Invoice Register'!$B$5)),IF('Invoice Register'!$H41="",0,'Invoice Register'!$H41),0)+IF(AND('Invoice Register'!$I41&lt;&gt;"",'Invoice Register'!$I41&gt;=P$7,'Invoice Register'!$I41&lt;=MIN(EOMONTH(P$7,0),'Invoice Register'!$B$5)),IF('Invoice Register'!$J41="",0,'Invoice Register'!$J41),0))))</f>
        <v/>
      </c>
      <c r="Q42" s="48">
        <f>IF(OR($D42="",$C42=""),"",MAX(0,P42*(1+Q$6/1200*MAX(0,MIN(EOMONTH(Q$7,0),'Invoice Register'!$B$5)-MAX($D42,Q$7-1))/DAY(EOMONTH(Q$7,0)))-(IF(AND('Invoice Register'!$G41&lt;&gt;"",'Invoice Register'!$G41&gt;=Q$7,'Invoice Register'!$G41&lt;=MIN(EOMONTH(Q$7,0),'Invoice Register'!$B$5)),IF('Invoice Register'!$H41="",0,'Invoice Register'!$H41),0)+IF(AND('Invoice Register'!$I41&lt;&gt;"",'Invoice Register'!$I41&gt;=Q$7,'Invoice Register'!$I41&lt;=MIN(EOMONTH(Q$7,0),'Invoice Register'!$B$5)),IF('Invoice Register'!$J41="",0,'Invoice Register'!$J41),0))))</f>
        <v/>
      </c>
      <c r="R42" s="48">
        <f>IF(OR($D42="",$C42=""),"",MAX(0,Q42*(1+R$6/1200*MAX(0,MIN(EOMONTH(R$7,0),'Invoice Register'!$B$5)-MAX($D42,R$7-1))/DAY(EOMONTH(R$7,0)))-(IF(AND('Invoice Register'!$G41&lt;&gt;"",'Invoice Register'!$G41&gt;=R$7,'Invoice Register'!$G41&lt;=MIN(EOMONTH(R$7,0),'Invoice Register'!$B$5)),IF('Invoice Register'!$H41="",0,'Invoice Register'!$H41),0)+IF(AND('Invoice Register'!$I41&lt;&gt;"",'Invoice Register'!$I41&gt;=R$7,'Invoice Register'!$I41&lt;=MIN(EOMONTH(R$7,0),'Invoice Register'!$B$5)),IF('Invoice Register'!$J41="",0,'Invoice Register'!$J41),0))))</f>
        <v/>
      </c>
      <c r="S42" s="48">
        <f>IF(OR($D42="",$C42=""),"",MAX(0,R42*(1+S$6/1200*MAX(0,MIN(EOMONTH(S$7,0),'Invoice Register'!$B$5)-MAX($D42,S$7-1))/DAY(EOMONTH(S$7,0)))-(IF(AND('Invoice Register'!$G41&lt;&gt;"",'Invoice Register'!$G41&gt;=S$7,'Invoice Register'!$G41&lt;=MIN(EOMONTH(S$7,0),'Invoice Register'!$B$5)),IF('Invoice Register'!$H41="",0,'Invoice Register'!$H41),0)+IF(AND('Invoice Register'!$I41&lt;&gt;"",'Invoice Register'!$I41&gt;=S$7,'Invoice Register'!$I41&lt;=MIN(EOMONTH(S$7,0),'Invoice Register'!$B$5)),IF('Invoice Register'!$J41="",0,'Invoice Register'!$J41),0))))</f>
        <v/>
      </c>
      <c r="T42" s="48">
        <f>IF(OR($D42="",$C42=""),"",MAX(0,S42*(1+T$6/1200*MAX(0,MIN(EOMONTH(T$7,0),'Invoice Register'!$B$5)-MAX($D42,T$7-1))/DAY(EOMONTH(T$7,0)))-(IF(AND('Invoice Register'!$G41&lt;&gt;"",'Invoice Register'!$G41&gt;=T$7,'Invoice Register'!$G41&lt;=MIN(EOMONTH(T$7,0),'Invoice Register'!$B$5)),IF('Invoice Register'!$H41="",0,'Invoice Register'!$H41),0)+IF(AND('Invoice Register'!$I41&lt;&gt;"",'Invoice Register'!$I41&gt;=T$7,'Invoice Register'!$I41&lt;=MIN(EOMONTH(T$7,0),'Invoice Register'!$B$5)),IF('Invoice Register'!$J41="",0,'Invoice Register'!$J41),0))))</f>
        <v/>
      </c>
      <c r="U42" s="48">
        <f>IF(OR($D42="",$C42=""),"",MAX(0,T42*(1+U$6/1200*MAX(0,MIN(EOMONTH(U$7,0),'Invoice Register'!$B$5)-MAX($D42,U$7-1))/DAY(EOMONTH(U$7,0)))-(IF(AND('Invoice Register'!$G41&lt;&gt;"",'Invoice Register'!$G41&gt;=U$7,'Invoice Register'!$G41&lt;=MIN(EOMONTH(U$7,0),'Invoice Register'!$B$5)),IF('Invoice Register'!$H41="",0,'Invoice Register'!$H41),0)+IF(AND('Invoice Register'!$I41&lt;&gt;"",'Invoice Register'!$I41&gt;=U$7,'Invoice Register'!$I41&lt;=MIN(EOMONTH(U$7,0),'Invoice Register'!$B$5)),IF('Invoice Register'!$J41="",0,'Invoice Register'!$J41),0))))</f>
        <v/>
      </c>
      <c r="V42" s="48">
        <f>IF(OR($D42="",$C42=""),"",MAX(0,U42*(1+V$6/1200*MAX(0,MIN(EOMONTH(V$7,0),'Invoice Register'!$B$5)-MAX($D42,V$7-1))/DAY(EOMONTH(V$7,0)))-(IF(AND('Invoice Register'!$G41&lt;&gt;"",'Invoice Register'!$G41&gt;=V$7,'Invoice Register'!$G41&lt;=MIN(EOMONTH(V$7,0),'Invoice Register'!$B$5)),IF('Invoice Register'!$H41="",0,'Invoice Register'!$H41),0)+IF(AND('Invoice Register'!$I41&lt;&gt;"",'Invoice Register'!$I41&gt;=V$7,'Invoice Register'!$I41&lt;=MIN(EOMONTH(V$7,0),'Invoice Register'!$B$5)),IF('Invoice Register'!$J41="",0,'Invoice Register'!$J41),0))))</f>
        <v/>
      </c>
      <c r="W42" s="48">
        <f>IF(OR($D42="",$C42=""),"",MAX(0,V42*(1+W$6/1200*MAX(0,MIN(EOMONTH(W$7,0),'Invoice Register'!$B$5)-MAX($D42,W$7-1))/DAY(EOMONTH(W$7,0)))-(IF(AND('Invoice Register'!$G41&lt;&gt;"",'Invoice Register'!$G41&gt;=W$7,'Invoice Register'!$G41&lt;=MIN(EOMONTH(W$7,0),'Invoice Register'!$B$5)),IF('Invoice Register'!$H41="",0,'Invoice Register'!$H41),0)+IF(AND('Invoice Register'!$I41&lt;&gt;"",'Invoice Register'!$I41&gt;=W$7,'Invoice Register'!$I41&lt;=MIN(EOMONTH(W$7,0),'Invoice Register'!$B$5)),IF('Invoice Register'!$J41="",0,'Invoice Register'!$J41),0))))</f>
        <v/>
      </c>
      <c r="X42" s="48">
        <f>IF(OR($D42="",$C42=""),"",MAX(0,W42*(1+X$6/1200*MAX(0,MIN(EOMONTH(X$7,0),'Invoice Register'!$B$5)-MAX($D42,X$7-1))/DAY(EOMONTH(X$7,0)))-(IF(AND('Invoice Register'!$G41&lt;&gt;"",'Invoice Register'!$G41&gt;=X$7,'Invoice Register'!$G41&lt;=MIN(EOMONTH(X$7,0),'Invoice Register'!$B$5)),IF('Invoice Register'!$H41="",0,'Invoice Register'!$H41),0)+IF(AND('Invoice Register'!$I41&lt;&gt;"",'Invoice Register'!$I41&gt;=X$7,'Invoice Register'!$I41&lt;=MIN(EOMONTH(X$7,0),'Invoice Register'!$B$5)),IF('Invoice Register'!$J41="",0,'Invoice Register'!$J41),0))))</f>
        <v/>
      </c>
      <c r="Y42" s="48">
        <f>IF(OR($D42="",$C42=""),"",MAX(0,X42*(1+Y$6/1200*MAX(0,MIN(EOMONTH(Y$7,0),'Invoice Register'!$B$5)-MAX($D42,Y$7-1))/DAY(EOMONTH(Y$7,0)))-(IF(AND('Invoice Register'!$G41&lt;&gt;"",'Invoice Register'!$G41&gt;=Y$7,'Invoice Register'!$G41&lt;=MIN(EOMONTH(Y$7,0),'Invoice Register'!$B$5)),IF('Invoice Register'!$H41="",0,'Invoice Register'!$H41),0)+IF(AND('Invoice Register'!$I41&lt;&gt;"",'Invoice Register'!$I41&gt;=Y$7,'Invoice Register'!$I41&lt;=MIN(EOMONTH(Y$7,0),'Invoice Register'!$B$5)),IF('Invoice Register'!$J41="",0,'Invoice Register'!$J41),0))))</f>
        <v/>
      </c>
      <c r="Z42" s="48">
        <f>IF(OR($D42="",$C42=""),"",MAX(0,Y42*(1+Z$6/1200*MAX(0,MIN(EOMONTH(Z$7,0),'Invoice Register'!$B$5)-MAX($D42,Z$7-1))/DAY(EOMONTH(Z$7,0)))-(IF(AND('Invoice Register'!$G41&lt;&gt;"",'Invoice Register'!$G41&gt;=Z$7,'Invoice Register'!$G41&lt;=MIN(EOMONTH(Z$7,0),'Invoice Register'!$B$5)),IF('Invoice Register'!$H41="",0,'Invoice Register'!$H41),0)+IF(AND('Invoice Register'!$I41&lt;&gt;"",'Invoice Register'!$I41&gt;=Z$7,'Invoice Register'!$I41&lt;=MIN(EOMONTH(Z$7,0),'Invoice Register'!$B$5)),IF('Invoice Register'!$J41="",0,'Invoice Register'!$J41),0))))</f>
        <v/>
      </c>
      <c r="AA42" s="48">
        <f>IF(OR($D42="",$C42=""),"",MAX(0,Z42*(1+AA$6/1200*MAX(0,MIN(EOMONTH(AA$7,0),'Invoice Register'!$B$5)-MAX($D42,AA$7-1))/DAY(EOMONTH(AA$7,0)))-(IF(AND('Invoice Register'!$G41&lt;&gt;"",'Invoice Register'!$G41&gt;=AA$7,'Invoice Register'!$G41&lt;=MIN(EOMONTH(AA$7,0),'Invoice Register'!$B$5)),IF('Invoice Register'!$H41="",0,'Invoice Register'!$H41),0)+IF(AND('Invoice Register'!$I41&lt;&gt;"",'Invoice Register'!$I41&gt;=AA$7,'Invoice Register'!$I41&lt;=MIN(EOMONTH(AA$7,0),'Invoice Register'!$B$5)),IF('Invoice Register'!$J41="",0,'Invoice Register'!$J41),0))))</f>
        <v/>
      </c>
      <c r="AB42" s="48">
        <f>IF(OR($D42="",$C42=""),"",MAX(0,AA42*(1+AB$6/1200*MAX(0,MIN(EOMONTH(AB$7,0),'Invoice Register'!$B$5)-MAX($D42,AB$7-1))/DAY(EOMONTH(AB$7,0)))-(IF(AND('Invoice Register'!$G41&lt;&gt;"",'Invoice Register'!$G41&gt;=AB$7,'Invoice Register'!$G41&lt;=MIN(EOMONTH(AB$7,0),'Invoice Register'!$B$5)),IF('Invoice Register'!$H41="",0,'Invoice Register'!$H41),0)+IF(AND('Invoice Register'!$I41&lt;&gt;"",'Invoice Register'!$I41&gt;=AB$7,'Invoice Register'!$I41&lt;=MIN(EOMONTH(AB$7,0),'Invoice Register'!$B$5)),IF('Invoice Register'!$J41="",0,'Invoice Register'!$J41),0))))</f>
        <v/>
      </c>
      <c r="AC42" s="49">
        <f>IF(OR($D42="",$C42=""),"",ROUND(AB42+(IF(AND('Invoice Register'!$G41&lt;&gt;"",'Invoice Register'!$G41&lt;='Invoice Register'!$B$5),IF('Invoice Register'!$H41="",0,'Invoice Register'!$H41),0)+IF(AND('Invoice Register'!$I41&lt;&gt;"",'Invoice Register'!$I41&lt;='Invoice Register'!$B$5),IF('Invoice Register'!$J41="",0,'Invoice Register'!$J41),0))-$C42,2))</f>
        <v/>
      </c>
    </row>
    <row r="43" ht="15" customHeight="1" s="29">
      <c r="A43" s="46">
        <f>'Invoice Register'!A42</f>
        <v/>
      </c>
      <c r="B43" s="46">
        <f>'Invoice Register'!B42</f>
        <v/>
      </c>
      <c r="C43" s="46">
        <f>'Invoice Register'!E42</f>
        <v/>
      </c>
      <c r="D43" s="47">
        <f>'Invoice Register'!K42</f>
        <v/>
      </c>
      <c r="E43" s="48">
        <f>IF(OR($D43="",$C43=""),"",MAX(0,$C43*(1+E$6/1200*MAX(0,MIN(EOMONTH(E$7,0),'Invoice Register'!$B$5)-MAX($D43,E$7-1))/DAY(EOMONTH(E$7,0)))-(IF(AND('Invoice Register'!$G42&lt;&gt;"",'Invoice Register'!$G42&gt;=E$7,'Invoice Register'!$G42&lt;=MIN(EOMONTH(E$7,0),'Invoice Register'!$B$5)),IF('Invoice Register'!$H42="",0,'Invoice Register'!$H42),0)+IF(AND('Invoice Register'!$I42&lt;&gt;"",'Invoice Register'!$I42&gt;=E$7,'Invoice Register'!$I42&lt;=MIN(EOMONTH(E$7,0),'Invoice Register'!$B$5)),IF('Invoice Register'!$J42="",0,'Invoice Register'!$J42),0))))</f>
        <v/>
      </c>
      <c r="F43" s="48">
        <f>IF(OR($D43="",$C43=""),"",MAX(0,E43*(1+F$6/1200*MAX(0,MIN(EOMONTH(F$7,0),'Invoice Register'!$B$5)-MAX($D43,F$7-1))/DAY(EOMONTH(F$7,0)))-(IF(AND('Invoice Register'!$G42&lt;&gt;"",'Invoice Register'!$G42&gt;=F$7,'Invoice Register'!$G42&lt;=MIN(EOMONTH(F$7,0),'Invoice Register'!$B$5)),IF('Invoice Register'!$H42="",0,'Invoice Register'!$H42),0)+IF(AND('Invoice Register'!$I42&lt;&gt;"",'Invoice Register'!$I42&gt;=F$7,'Invoice Register'!$I42&lt;=MIN(EOMONTH(F$7,0),'Invoice Register'!$B$5)),IF('Invoice Register'!$J42="",0,'Invoice Register'!$J42),0))))</f>
        <v/>
      </c>
      <c r="G43" s="48">
        <f>IF(OR($D43="",$C43=""),"",MAX(0,F43*(1+G$6/1200*MAX(0,MIN(EOMONTH(G$7,0),'Invoice Register'!$B$5)-MAX($D43,G$7-1))/DAY(EOMONTH(G$7,0)))-(IF(AND('Invoice Register'!$G42&lt;&gt;"",'Invoice Register'!$G42&gt;=G$7,'Invoice Register'!$G42&lt;=MIN(EOMONTH(G$7,0),'Invoice Register'!$B$5)),IF('Invoice Register'!$H42="",0,'Invoice Register'!$H42),0)+IF(AND('Invoice Register'!$I42&lt;&gt;"",'Invoice Register'!$I42&gt;=G$7,'Invoice Register'!$I42&lt;=MIN(EOMONTH(G$7,0),'Invoice Register'!$B$5)),IF('Invoice Register'!$J42="",0,'Invoice Register'!$J42),0))))</f>
        <v/>
      </c>
      <c r="H43" s="48">
        <f>IF(OR($D43="",$C43=""),"",MAX(0,G43*(1+H$6/1200*MAX(0,MIN(EOMONTH(H$7,0),'Invoice Register'!$B$5)-MAX($D43,H$7-1))/DAY(EOMONTH(H$7,0)))-(IF(AND('Invoice Register'!$G42&lt;&gt;"",'Invoice Register'!$G42&gt;=H$7,'Invoice Register'!$G42&lt;=MIN(EOMONTH(H$7,0),'Invoice Register'!$B$5)),IF('Invoice Register'!$H42="",0,'Invoice Register'!$H42),0)+IF(AND('Invoice Register'!$I42&lt;&gt;"",'Invoice Register'!$I42&gt;=H$7,'Invoice Register'!$I42&lt;=MIN(EOMONTH(H$7,0),'Invoice Register'!$B$5)),IF('Invoice Register'!$J42="",0,'Invoice Register'!$J42),0))))</f>
        <v/>
      </c>
      <c r="I43" s="48">
        <f>IF(OR($D43="",$C43=""),"",MAX(0,H43*(1+I$6/1200*MAX(0,MIN(EOMONTH(I$7,0),'Invoice Register'!$B$5)-MAX($D43,I$7-1))/DAY(EOMONTH(I$7,0)))-(IF(AND('Invoice Register'!$G42&lt;&gt;"",'Invoice Register'!$G42&gt;=I$7,'Invoice Register'!$G42&lt;=MIN(EOMONTH(I$7,0),'Invoice Register'!$B$5)),IF('Invoice Register'!$H42="",0,'Invoice Register'!$H42),0)+IF(AND('Invoice Register'!$I42&lt;&gt;"",'Invoice Register'!$I42&gt;=I$7,'Invoice Register'!$I42&lt;=MIN(EOMONTH(I$7,0),'Invoice Register'!$B$5)),IF('Invoice Register'!$J42="",0,'Invoice Register'!$J42),0))))</f>
        <v/>
      </c>
      <c r="J43" s="48">
        <f>IF(OR($D43="",$C43=""),"",MAX(0,I43*(1+J$6/1200*MAX(0,MIN(EOMONTH(J$7,0),'Invoice Register'!$B$5)-MAX($D43,J$7-1))/DAY(EOMONTH(J$7,0)))-(IF(AND('Invoice Register'!$G42&lt;&gt;"",'Invoice Register'!$G42&gt;=J$7,'Invoice Register'!$G42&lt;=MIN(EOMONTH(J$7,0),'Invoice Register'!$B$5)),IF('Invoice Register'!$H42="",0,'Invoice Register'!$H42),0)+IF(AND('Invoice Register'!$I42&lt;&gt;"",'Invoice Register'!$I42&gt;=J$7,'Invoice Register'!$I42&lt;=MIN(EOMONTH(J$7,0),'Invoice Register'!$B$5)),IF('Invoice Register'!$J42="",0,'Invoice Register'!$J42),0))))</f>
        <v/>
      </c>
      <c r="K43" s="48">
        <f>IF(OR($D43="",$C43=""),"",MAX(0,J43*(1+K$6/1200*MAX(0,MIN(EOMONTH(K$7,0),'Invoice Register'!$B$5)-MAX($D43,K$7-1))/DAY(EOMONTH(K$7,0)))-(IF(AND('Invoice Register'!$G42&lt;&gt;"",'Invoice Register'!$G42&gt;=K$7,'Invoice Register'!$G42&lt;=MIN(EOMONTH(K$7,0),'Invoice Register'!$B$5)),IF('Invoice Register'!$H42="",0,'Invoice Register'!$H42),0)+IF(AND('Invoice Register'!$I42&lt;&gt;"",'Invoice Register'!$I42&gt;=K$7,'Invoice Register'!$I42&lt;=MIN(EOMONTH(K$7,0),'Invoice Register'!$B$5)),IF('Invoice Register'!$J42="",0,'Invoice Register'!$J42),0))))</f>
        <v/>
      </c>
      <c r="L43" s="48">
        <f>IF(OR($D43="",$C43=""),"",MAX(0,K43*(1+L$6/1200*MAX(0,MIN(EOMONTH(L$7,0),'Invoice Register'!$B$5)-MAX($D43,L$7-1))/DAY(EOMONTH(L$7,0)))-(IF(AND('Invoice Register'!$G42&lt;&gt;"",'Invoice Register'!$G42&gt;=L$7,'Invoice Register'!$G42&lt;=MIN(EOMONTH(L$7,0),'Invoice Register'!$B$5)),IF('Invoice Register'!$H42="",0,'Invoice Register'!$H42),0)+IF(AND('Invoice Register'!$I42&lt;&gt;"",'Invoice Register'!$I42&gt;=L$7,'Invoice Register'!$I42&lt;=MIN(EOMONTH(L$7,0),'Invoice Register'!$B$5)),IF('Invoice Register'!$J42="",0,'Invoice Register'!$J42),0))))</f>
        <v/>
      </c>
      <c r="M43" s="48">
        <f>IF(OR($D43="",$C43=""),"",MAX(0,L43*(1+M$6/1200*MAX(0,MIN(EOMONTH(M$7,0),'Invoice Register'!$B$5)-MAX($D43,M$7-1))/DAY(EOMONTH(M$7,0)))-(IF(AND('Invoice Register'!$G42&lt;&gt;"",'Invoice Register'!$G42&gt;=M$7,'Invoice Register'!$G42&lt;=MIN(EOMONTH(M$7,0),'Invoice Register'!$B$5)),IF('Invoice Register'!$H42="",0,'Invoice Register'!$H42),0)+IF(AND('Invoice Register'!$I42&lt;&gt;"",'Invoice Register'!$I42&gt;=M$7,'Invoice Register'!$I42&lt;=MIN(EOMONTH(M$7,0),'Invoice Register'!$B$5)),IF('Invoice Register'!$J42="",0,'Invoice Register'!$J42),0))))</f>
        <v/>
      </c>
      <c r="N43" s="48">
        <f>IF(OR($D43="",$C43=""),"",MAX(0,M43*(1+N$6/1200*MAX(0,MIN(EOMONTH(N$7,0),'Invoice Register'!$B$5)-MAX($D43,N$7-1))/DAY(EOMONTH(N$7,0)))-(IF(AND('Invoice Register'!$G42&lt;&gt;"",'Invoice Register'!$G42&gt;=N$7,'Invoice Register'!$G42&lt;=MIN(EOMONTH(N$7,0),'Invoice Register'!$B$5)),IF('Invoice Register'!$H42="",0,'Invoice Register'!$H42),0)+IF(AND('Invoice Register'!$I42&lt;&gt;"",'Invoice Register'!$I42&gt;=N$7,'Invoice Register'!$I42&lt;=MIN(EOMONTH(N$7,0),'Invoice Register'!$B$5)),IF('Invoice Register'!$J42="",0,'Invoice Register'!$J42),0))))</f>
        <v/>
      </c>
      <c r="O43" s="48">
        <f>IF(OR($D43="",$C43=""),"",MAX(0,N43*(1+O$6/1200*MAX(0,MIN(EOMONTH(O$7,0),'Invoice Register'!$B$5)-MAX($D43,O$7-1))/DAY(EOMONTH(O$7,0)))-(IF(AND('Invoice Register'!$G42&lt;&gt;"",'Invoice Register'!$G42&gt;=O$7,'Invoice Register'!$G42&lt;=MIN(EOMONTH(O$7,0),'Invoice Register'!$B$5)),IF('Invoice Register'!$H42="",0,'Invoice Register'!$H42),0)+IF(AND('Invoice Register'!$I42&lt;&gt;"",'Invoice Register'!$I42&gt;=O$7,'Invoice Register'!$I42&lt;=MIN(EOMONTH(O$7,0),'Invoice Register'!$B$5)),IF('Invoice Register'!$J42="",0,'Invoice Register'!$J42),0))))</f>
        <v/>
      </c>
      <c r="P43" s="48">
        <f>IF(OR($D43="",$C43=""),"",MAX(0,O43*(1+P$6/1200*MAX(0,MIN(EOMONTH(P$7,0),'Invoice Register'!$B$5)-MAX($D43,P$7-1))/DAY(EOMONTH(P$7,0)))-(IF(AND('Invoice Register'!$G42&lt;&gt;"",'Invoice Register'!$G42&gt;=P$7,'Invoice Register'!$G42&lt;=MIN(EOMONTH(P$7,0),'Invoice Register'!$B$5)),IF('Invoice Register'!$H42="",0,'Invoice Register'!$H42),0)+IF(AND('Invoice Register'!$I42&lt;&gt;"",'Invoice Register'!$I42&gt;=P$7,'Invoice Register'!$I42&lt;=MIN(EOMONTH(P$7,0),'Invoice Register'!$B$5)),IF('Invoice Register'!$J42="",0,'Invoice Register'!$J42),0))))</f>
        <v/>
      </c>
      <c r="Q43" s="48">
        <f>IF(OR($D43="",$C43=""),"",MAX(0,P43*(1+Q$6/1200*MAX(0,MIN(EOMONTH(Q$7,0),'Invoice Register'!$B$5)-MAX($D43,Q$7-1))/DAY(EOMONTH(Q$7,0)))-(IF(AND('Invoice Register'!$G42&lt;&gt;"",'Invoice Register'!$G42&gt;=Q$7,'Invoice Register'!$G42&lt;=MIN(EOMONTH(Q$7,0),'Invoice Register'!$B$5)),IF('Invoice Register'!$H42="",0,'Invoice Register'!$H42),0)+IF(AND('Invoice Register'!$I42&lt;&gt;"",'Invoice Register'!$I42&gt;=Q$7,'Invoice Register'!$I42&lt;=MIN(EOMONTH(Q$7,0),'Invoice Register'!$B$5)),IF('Invoice Register'!$J42="",0,'Invoice Register'!$J42),0))))</f>
        <v/>
      </c>
      <c r="R43" s="48">
        <f>IF(OR($D43="",$C43=""),"",MAX(0,Q43*(1+R$6/1200*MAX(0,MIN(EOMONTH(R$7,0),'Invoice Register'!$B$5)-MAX($D43,R$7-1))/DAY(EOMONTH(R$7,0)))-(IF(AND('Invoice Register'!$G42&lt;&gt;"",'Invoice Register'!$G42&gt;=R$7,'Invoice Register'!$G42&lt;=MIN(EOMONTH(R$7,0),'Invoice Register'!$B$5)),IF('Invoice Register'!$H42="",0,'Invoice Register'!$H42),0)+IF(AND('Invoice Register'!$I42&lt;&gt;"",'Invoice Register'!$I42&gt;=R$7,'Invoice Register'!$I42&lt;=MIN(EOMONTH(R$7,0),'Invoice Register'!$B$5)),IF('Invoice Register'!$J42="",0,'Invoice Register'!$J42),0))))</f>
        <v/>
      </c>
      <c r="S43" s="48">
        <f>IF(OR($D43="",$C43=""),"",MAX(0,R43*(1+S$6/1200*MAX(0,MIN(EOMONTH(S$7,0),'Invoice Register'!$B$5)-MAX($D43,S$7-1))/DAY(EOMONTH(S$7,0)))-(IF(AND('Invoice Register'!$G42&lt;&gt;"",'Invoice Register'!$G42&gt;=S$7,'Invoice Register'!$G42&lt;=MIN(EOMONTH(S$7,0),'Invoice Register'!$B$5)),IF('Invoice Register'!$H42="",0,'Invoice Register'!$H42),0)+IF(AND('Invoice Register'!$I42&lt;&gt;"",'Invoice Register'!$I42&gt;=S$7,'Invoice Register'!$I42&lt;=MIN(EOMONTH(S$7,0),'Invoice Register'!$B$5)),IF('Invoice Register'!$J42="",0,'Invoice Register'!$J42),0))))</f>
        <v/>
      </c>
      <c r="T43" s="48">
        <f>IF(OR($D43="",$C43=""),"",MAX(0,S43*(1+T$6/1200*MAX(0,MIN(EOMONTH(T$7,0),'Invoice Register'!$B$5)-MAX($D43,T$7-1))/DAY(EOMONTH(T$7,0)))-(IF(AND('Invoice Register'!$G42&lt;&gt;"",'Invoice Register'!$G42&gt;=T$7,'Invoice Register'!$G42&lt;=MIN(EOMONTH(T$7,0),'Invoice Register'!$B$5)),IF('Invoice Register'!$H42="",0,'Invoice Register'!$H42),0)+IF(AND('Invoice Register'!$I42&lt;&gt;"",'Invoice Register'!$I42&gt;=T$7,'Invoice Register'!$I42&lt;=MIN(EOMONTH(T$7,0),'Invoice Register'!$B$5)),IF('Invoice Register'!$J42="",0,'Invoice Register'!$J42),0))))</f>
        <v/>
      </c>
      <c r="U43" s="48">
        <f>IF(OR($D43="",$C43=""),"",MAX(0,T43*(1+U$6/1200*MAX(0,MIN(EOMONTH(U$7,0),'Invoice Register'!$B$5)-MAX($D43,U$7-1))/DAY(EOMONTH(U$7,0)))-(IF(AND('Invoice Register'!$G42&lt;&gt;"",'Invoice Register'!$G42&gt;=U$7,'Invoice Register'!$G42&lt;=MIN(EOMONTH(U$7,0),'Invoice Register'!$B$5)),IF('Invoice Register'!$H42="",0,'Invoice Register'!$H42),0)+IF(AND('Invoice Register'!$I42&lt;&gt;"",'Invoice Register'!$I42&gt;=U$7,'Invoice Register'!$I42&lt;=MIN(EOMONTH(U$7,0),'Invoice Register'!$B$5)),IF('Invoice Register'!$J42="",0,'Invoice Register'!$J42),0))))</f>
        <v/>
      </c>
      <c r="V43" s="48">
        <f>IF(OR($D43="",$C43=""),"",MAX(0,U43*(1+V$6/1200*MAX(0,MIN(EOMONTH(V$7,0),'Invoice Register'!$B$5)-MAX($D43,V$7-1))/DAY(EOMONTH(V$7,0)))-(IF(AND('Invoice Register'!$G42&lt;&gt;"",'Invoice Register'!$G42&gt;=V$7,'Invoice Register'!$G42&lt;=MIN(EOMONTH(V$7,0),'Invoice Register'!$B$5)),IF('Invoice Register'!$H42="",0,'Invoice Register'!$H42),0)+IF(AND('Invoice Register'!$I42&lt;&gt;"",'Invoice Register'!$I42&gt;=V$7,'Invoice Register'!$I42&lt;=MIN(EOMONTH(V$7,0),'Invoice Register'!$B$5)),IF('Invoice Register'!$J42="",0,'Invoice Register'!$J42),0))))</f>
        <v/>
      </c>
      <c r="W43" s="48">
        <f>IF(OR($D43="",$C43=""),"",MAX(0,V43*(1+W$6/1200*MAX(0,MIN(EOMONTH(W$7,0),'Invoice Register'!$B$5)-MAX($D43,W$7-1))/DAY(EOMONTH(W$7,0)))-(IF(AND('Invoice Register'!$G42&lt;&gt;"",'Invoice Register'!$G42&gt;=W$7,'Invoice Register'!$G42&lt;=MIN(EOMONTH(W$7,0),'Invoice Register'!$B$5)),IF('Invoice Register'!$H42="",0,'Invoice Register'!$H42),0)+IF(AND('Invoice Register'!$I42&lt;&gt;"",'Invoice Register'!$I42&gt;=W$7,'Invoice Register'!$I42&lt;=MIN(EOMONTH(W$7,0),'Invoice Register'!$B$5)),IF('Invoice Register'!$J42="",0,'Invoice Register'!$J42),0))))</f>
        <v/>
      </c>
      <c r="X43" s="48">
        <f>IF(OR($D43="",$C43=""),"",MAX(0,W43*(1+X$6/1200*MAX(0,MIN(EOMONTH(X$7,0),'Invoice Register'!$B$5)-MAX($D43,X$7-1))/DAY(EOMONTH(X$7,0)))-(IF(AND('Invoice Register'!$G42&lt;&gt;"",'Invoice Register'!$G42&gt;=X$7,'Invoice Register'!$G42&lt;=MIN(EOMONTH(X$7,0),'Invoice Register'!$B$5)),IF('Invoice Register'!$H42="",0,'Invoice Register'!$H42),0)+IF(AND('Invoice Register'!$I42&lt;&gt;"",'Invoice Register'!$I42&gt;=X$7,'Invoice Register'!$I42&lt;=MIN(EOMONTH(X$7,0),'Invoice Register'!$B$5)),IF('Invoice Register'!$J42="",0,'Invoice Register'!$J42),0))))</f>
        <v/>
      </c>
      <c r="Y43" s="48">
        <f>IF(OR($D43="",$C43=""),"",MAX(0,X43*(1+Y$6/1200*MAX(0,MIN(EOMONTH(Y$7,0),'Invoice Register'!$B$5)-MAX($D43,Y$7-1))/DAY(EOMONTH(Y$7,0)))-(IF(AND('Invoice Register'!$G42&lt;&gt;"",'Invoice Register'!$G42&gt;=Y$7,'Invoice Register'!$G42&lt;=MIN(EOMONTH(Y$7,0),'Invoice Register'!$B$5)),IF('Invoice Register'!$H42="",0,'Invoice Register'!$H42),0)+IF(AND('Invoice Register'!$I42&lt;&gt;"",'Invoice Register'!$I42&gt;=Y$7,'Invoice Register'!$I42&lt;=MIN(EOMONTH(Y$7,0),'Invoice Register'!$B$5)),IF('Invoice Register'!$J42="",0,'Invoice Register'!$J42),0))))</f>
        <v/>
      </c>
      <c r="Z43" s="48">
        <f>IF(OR($D43="",$C43=""),"",MAX(0,Y43*(1+Z$6/1200*MAX(0,MIN(EOMONTH(Z$7,0),'Invoice Register'!$B$5)-MAX($D43,Z$7-1))/DAY(EOMONTH(Z$7,0)))-(IF(AND('Invoice Register'!$G42&lt;&gt;"",'Invoice Register'!$G42&gt;=Z$7,'Invoice Register'!$G42&lt;=MIN(EOMONTH(Z$7,0),'Invoice Register'!$B$5)),IF('Invoice Register'!$H42="",0,'Invoice Register'!$H42),0)+IF(AND('Invoice Register'!$I42&lt;&gt;"",'Invoice Register'!$I42&gt;=Z$7,'Invoice Register'!$I42&lt;=MIN(EOMONTH(Z$7,0),'Invoice Register'!$B$5)),IF('Invoice Register'!$J42="",0,'Invoice Register'!$J42),0))))</f>
        <v/>
      </c>
      <c r="AA43" s="48">
        <f>IF(OR($D43="",$C43=""),"",MAX(0,Z43*(1+AA$6/1200*MAX(0,MIN(EOMONTH(AA$7,0),'Invoice Register'!$B$5)-MAX($D43,AA$7-1))/DAY(EOMONTH(AA$7,0)))-(IF(AND('Invoice Register'!$G42&lt;&gt;"",'Invoice Register'!$G42&gt;=AA$7,'Invoice Register'!$G42&lt;=MIN(EOMONTH(AA$7,0),'Invoice Register'!$B$5)),IF('Invoice Register'!$H42="",0,'Invoice Register'!$H42),0)+IF(AND('Invoice Register'!$I42&lt;&gt;"",'Invoice Register'!$I42&gt;=AA$7,'Invoice Register'!$I42&lt;=MIN(EOMONTH(AA$7,0),'Invoice Register'!$B$5)),IF('Invoice Register'!$J42="",0,'Invoice Register'!$J42),0))))</f>
        <v/>
      </c>
      <c r="AB43" s="48">
        <f>IF(OR($D43="",$C43=""),"",MAX(0,AA43*(1+AB$6/1200*MAX(0,MIN(EOMONTH(AB$7,0),'Invoice Register'!$B$5)-MAX($D43,AB$7-1))/DAY(EOMONTH(AB$7,0)))-(IF(AND('Invoice Register'!$G42&lt;&gt;"",'Invoice Register'!$G42&gt;=AB$7,'Invoice Register'!$G42&lt;=MIN(EOMONTH(AB$7,0),'Invoice Register'!$B$5)),IF('Invoice Register'!$H42="",0,'Invoice Register'!$H42),0)+IF(AND('Invoice Register'!$I42&lt;&gt;"",'Invoice Register'!$I42&gt;=AB$7,'Invoice Register'!$I42&lt;=MIN(EOMONTH(AB$7,0),'Invoice Register'!$B$5)),IF('Invoice Register'!$J42="",0,'Invoice Register'!$J42),0))))</f>
        <v/>
      </c>
      <c r="AC43" s="49">
        <f>IF(OR($D43="",$C43=""),"",ROUND(AB43+(IF(AND('Invoice Register'!$G42&lt;&gt;"",'Invoice Register'!$G42&lt;='Invoice Register'!$B$5),IF('Invoice Register'!$H42="",0,'Invoice Register'!$H42),0)+IF(AND('Invoice Register'!$I42&lt;&gt;"",'Invoice Register'!$I42&lt;='Invoice Register'!$B$5),IF('Invoice Register'!$J42="",0,'Invoice Register'!$J42),0))-$C43,2))</f>
        <v/>
      </c>
    </row>
    <row r="44" ht="15" customHeight="1" s="29">
      <c r="A44" s="46">
        <f>'Invoice Register'!A43</f>
        <v/>
      </c>
      <c r="B44" s="46">
        <f>'Invoice Register'!B43</f>
        <v/>
      </c>
      <c r="C44" s="46">
        <f>'Invoice Register'!E43</f>
        <v/>
      </c>
      <c r="D44" s="47">
        <f>'Invoice Register'!K43</f>
        <v/>
      </c>
      <c r="E44" s="48">
        <f>IF(OR($D44="",$C44=""),"",MAX(0,$C44*(1+E$6/1200*MAX(0,MIN(EOMONTH(E$7,0),'Invoice Register'!$B$5)-MAX($D44,E$7-1))/DAY(EOMONTH(E$7,0)))-(IF(AND('Invoice Register'!$G43&lt;&gt;"",'Invoice Register'!$G43&gt;=E$7,'Invoice Register'!$G43&lt;=MIN(EOMONTH(E$7,0),'Invoice Register'!$B$5)),IF('Invoice Register'!$H43="",0,'Invoice Register'!$H43),0)+IF(AND('Invoice Register'!$I43&lt;&gt;"",'Invoice Register'!$I43&gt;=E$7,'Invoice Register'!$I43&lt;=MIN(EOMONTH(E$7,0),'Invoice Register'!$B$5)),IF('Invoice Register'!$J43="",0,'Invoice Register'!$J43),0))))</f>
        <v/>
      </c>
      <c r="F44" s="48">
        <f>IF(OR($D44="",$C44=""),"",MAX(0,E44*(1+F$6/1200*MAX(0,MIN(EOMONTH(F$7,0),'Invoice Register'!$B$5)-MAX($D44,F$7-1))/DAY(EOMONTH(F$7,0)))-(IF(AND('Invoice Register'!$G43&lt;&gt;"",'Invoice Register'!$G43&gt;=F$7,'Invoice Register'!$G43&lt;=MIN(EOMONTH(F$7,0),'Invoice Register'!$B$5)),IF('Invoice Register'!$H43="",0,'Invoice Register'!$H43),0)+IF(AND('Invoice Register'!$I43&lt;&gt;"",'Invoice Register'!$I43&gt;=F$7,'Invoice Register'!$I43&lt;=MIN(EOMONTH(F$7,0),'Invoice Register'!$B$5)),IF('Invoice Register'!$J43="",0,'Invoice Register'!$J43),0))))</f>
        <v/>
      </c>
      <c r="G44" s="48">
        <f>IF(OR($D44="",$C44=""),"",MAX(0,F44*(1+G$6/1200*MAX(0,MIN(EOMONTH(G$7,0),'Invoice Register'!$B$5)-MAX($D44,G$7-1))/DAY(EOMONTH(G$7,0)))-(IF(AND('Invoice Register'!$G43&lt;&gt;"",'Invoice Register'!$G43&gt;=G$7,'Invoice Register'!$G43&lt;=MIN(EOMONTH(G$7,0),'Invoice Register'!$B$5)),IF('Invoice Register'!$H43="",0,'Invoice Register'!$H43),0)+IF(AND('Invoice Register'!$I43&lt;&gt;"",'Invoice Register'!$I43&gt;=G$7,'Invoice Register'!$I43&lt;=MIN(EOMONTH(G$7,0),'Invoice Register'!$B$5)),IF('Invoice Register'!$J43="",0,'Invoice Register'!$J43),0))))</f>
        <v/>
      </c>
      <c r="H44" s="48">
        <f>IF(OR($D44="",$C44=""),"",MAX(0,G44*(1+H$6/1200*MAX(0,MIN(EOMONTH(H$7,0),'Invoice Register'!$B$5)-MAX($D44,H$7-1))/DAY(EOMONTH(H$7,0)))-(IF(AND('Invoice Register'!$G43&lt;&gt;"",'Invoice Register'!$G43&gt;=H$7,'Invoice Register'!$G43&lt;=MIN(EOMONTH(H$7,0),'Invoice Register'!$B$5)),IF('Invoice Register'!$H43="",0,'Invoice Register'!$H43),0)+IF(AND('Invoice Register'!$I43&lt;&gt;"",'Invoice Register'!$I43&gt;=H$7,'Invoice Register'!$I43&lt;=MIN(EOMONTH(H$7,0),'Invoice Register'!$B$5)),IF('Invoice Register'!$J43="",0,'Invoice Register'!$J43),0))))</f>
        <v/>
      </c>
      <c r="I44" s="48">
        <f>IF(OR($D44="",$C44=""),"",MAX(0,H44*(1+I$6/1200*MAX(0,MIN(EOMONTH(I$7,0),'Invoice Register'!$B$5)-MAX($D44,I$7-1))/DAY(EOMONTH(I$7,0)))-(IF(AND('Invoice Register'!$G43&lt;&gt;"",'Invoice Register'!$G43&gt;=I$7,'Invoice Register'!$G43&lt;=MIN(EOMONTH(I$7,0),'Invoice Register'!$B$5)),IF('Invoice Register'!$H43="",0,'Invoice Register'!$H43),0)+IF(AND('Invoice Register'!$I43&lt;&gt;"",'Invoice Register'!$I43&gt;=I$7,'Invoice Register'!$I43&lt;=MIN(EOMONTH(I$7,0),'Invoice Register'!$B$5)),IF('Invoice Register'!$J43="",0,'Invoice Register'!$J43),0))))</f>
        <v/>
      </c>
      <c r="J44" s="48">
        <f>IF(OR($D44="",$C44=""),"",MAX(0,I44*(1+J$6/1200*MAX(0,MIN(EOMONTH(J$7,0),'Invoice Register'!$B$5)-MAX($D44,J$7-1))/DAY(EOMONTH(J$7,0)))-(IF(AND('Invoice Register'!$G43&lt;&gt;"",'Invoice Register'!$G43&gt;=J$7,'Invoice Register'!$G43&lt;=MIN(EOMONTH(J$7,0),'Invoice Register'!$B$5)),IF('Invoice Register'!$H43="",0,'Invoice Register'!$H43),0)+IF(AND('Invoice Register'!$I43&lt;&gt;"",'Invoice Register'!$I43&gt;=J$7,'Invoice Register'!$I43&lt;=MIN(EOMONTH(J$7,0),'Invoice Register'!$B$5)),IF('Invoice Register'!$J43="",0,'Invoice Register'!$J43),0))))</f>
        <v/>
      </c>
      <c r="K44" s="48">
        <f>IF(OR($D44="",$C44=""),"",MAX(0,J44*(1+K$6/1200*MAX(0,MIN(EOMONTH(K$7,0),'Invoice Register'!$B$5)-MAX($D44,K$7-1))/DAY(EOMONTH(K$7,0)))-(IF(AND('Invoice Register'!$G43&lt;&gt;"",'Invoice Register'!$G43&gt;=K$7,'Invoice Register'!$G43&lt;=MIN(EOMONTH(K$7,0),'Invoice Register'!$B$5)),IF('Invoice Register'!$H43="",0,'Invoice Register'!$H43),0)+IF(AND('Invoice Register'!$I43&lt;&gt;"",'Invoice Register'!$I43&gt;=K$7,'Invoice Register'!$I43&lt;=MIN(EOMONTH(K$7,0),'Invoice Register'!$B$5)),IF('Invoice Register'!$J43="",0,'Invoice Register'!$J43),0))))</f>
        <v/>
      </c>
      <c r="L44" s="48">
        <f>IF(OR($D44="",$C44=""),"",MAX(0,K44*(1+L$6/1200*MAX(0,MIN(EOMONTH(L$7,0),'Invoice Register'!$B$5)-MAX($D44,L$7-1))/DAY(EOMONTH(L$7,0)))-(IF(AND('Invoice Register'!$G43&lt;&gt;"",'Invoice Register'!$G43&gt;=L$7,'Invoice Register'!$G43&lt;=MIN(EOMONTH(L$7,0),'Invoice Register'!$B$5)),IF('Invoice Register'!$H43="",0,'Invoice Register'!$H43),0)+IF(AND('Invoice Register'!$I43&lt;&gt;"",'Invoice Register'!$I43&gt;=L$7,'Invoice Register'!$I43&lt;=MIN(EOMONTH(L$7,0),'Invoice Register'!$B$5)),IF('Invoice Register'!$J43="",0,'Invoice Register'!$J43),0))))</f>
        <v/>
      </c>
      <c r="M44" s="48">
        <f>IF(OR($D44="",$C44=""),"",MAX(0,L44*(1+M$6/1200*MAX(0,MIN(EOMONTH(M$7,0),'Invoice Register'!$B$5)-MAX($D44,M$7-1))/DAY(EOMONTH(M$7,0)))-(IF(AND('Invoice Register'!$G43&lt;&gt;"",'Invoice Register'!$G43&gt;=M$7,'Invoice Register'!$G43&lt;=MIN(EOMONTH(M$7,0),'Invoice Register'!$B$5)),IF('Invoice Register'!$H43="",0,'Invoice Register'!$H43),0)+IF(AND('Invoice Register'!$I43&lt;&gt;"",'Invoice Register'!$I43&gt;=M$7,'Invoice Register'!$I43&lt;=MIN(EOMONTH(M$7,0),'Invoice Register'!$B$5)),IF('Invoice Register'!$J43="",0,'Invoice Register'!$J43),0))))</f>
        <v/>
      </c>
      <c r="N44" s="48">
        <f>IF(OR($D44="",$C44=""),"",MAX(0,M44*(1+N$6/1200*MAX(0,MIN(EOMONTH(N$7,0),'Invoice Register'!$B$5)-MAX($D44,N$7-1))/DAY(EOMONTH(N$7,0)))-(IF(AND('Invoice Register'!$G43&lt;&gt;"",'Invoice Register'!$G43&gt;=N$7,'Invoice Register'!$G43&lt;=MIN(EOMONTH(N$7,0),'Invoice Register'!$B$5)),IF('Invoice Register'!$H43="",0,'Invoice Register'!$H43),0)+IF(AND('Invoice Register'!$I43&lt;&gt;"",'Invoice Register'!$I43&gt;=N$7,'Invoice Register'!$I43&lt;=MIN(EOMONTH(N$7,0),'Invoice Register'!$B$5)),IF('Invoice Register'!$J43="",0,'Invoice Register'!$J43),0))))</f>
        <v/>
      </c>
      <c r="O44" s="48">
        <f>IF(OR($D44="",$C44=""),"",MAX(0,N44*(1+O$6/1200*MAX(0,MIN(EOMONTH(O$7,0),'Invoice Register'!$B$5)-MAX($D44,O$7-1))/DAY(EOMONTH(O$7,0)))-(IF(AND('Invoice Register'!$G43&lt;&gt;"",'Invoice Register'!$G43&gt;=O$7,'Invoice Register'!$G43&lt;=MIN(EOMONTH(O$7,0),'Invoice Register'!$B$5)),IF('Invoice Register'!$H43="",0,'Invoice Register'!$H43),0)+IF(AND('Invoice Register'!$I43&lt;&gt;"",'Invoice Register'!$I43&gt;=O$7,'Invoice Register'!$I43&lt;=MIN(EOMONTH(O$7,0),'Invoice Register'!$B$5)),IF('Invoice Register'!$J43="",0,'Invoice Register'!$J43),0))))</f>
        <v/>
      </c>
      <c r="P44" s="48">
        <f>IF(OR($D44="",$C44=""),"",MAX(0,O44*(1+P$6/1200*MAX(0,MIN(EOMONTH(P$7,0),'Invoice Register'!$B$5)-MAX($D44,P$7-1))/DAY(EOMONTH(P$7,0)))-(IF(AND('Invoice Register'!$G43&lt;&gt;"",'Invoice Register'!$G43&gt;=P$7,'Invoice Register'!$G43&lt;=MIN(EOMONTH(P$7,0),'Invoice Register'!$B$5)),IF('Invoice Register'!$H43="",0,'Invoice Register'!$H43),0)+IF(AND('Invoice Register'!$I43&lt;&gt;"",'Invoice Register'!$I43&gt;=P$7,'Invoice Register'!$I43&lt;=MIN(EOMONTH(P$7,0),'Invoice Register'!$B$5)),IF('Invoice Register'!$J43="",0,'Invoice Register'!$J43),0))))</f>
        <v/>
      </c>
      <c r="Q44" s="48">
        <f>IF(OR($D44="",$C44=""),"",MAX(0,P44*(1+Q$6/1200*MAX(0,MIN(EOMONTH(Q$7,0),'Invoice Register'!$B$5)-MAX($D44,Q$7-1))/DAY(EOMONTH(Q$7,0)))-(IF(AND('Invoice Register'!$G43&lt;&gt;"",'Invoice Register'!$G43&gt;=Q$7,'Invoice Register'!$G43&lt;=MIN(EOMONTH(Q$7,0),'Invoice Register'!$B$5)),IF('Invoice Register'!$H43="",0,'Invoice Register'!$H43),0)+IF(AND('Invoice Register'!$I43&lt;&gt;"",'Invoice Register'!$I43&gt;=Q$7,'Invoice Register'!$I43&lt;=MIN(EOMONTH(Q$7,0),'Invoice Register'!$B$5)),IF('Invoice Register'!$J43="",0,'Invoice Register'!$J43),0))))</f>
        <v/>
      </c>
      <c r="R44" s="48">
        <f>IF(OR($D44="",$C44=""),"",MAX(0,Q44*(1+R$6/1200*MAX(0,MIN(EOMONTH(R$7,0),'Invoice Register'!$B$5)-MAX($D44,R$7-1))/DAY(EOMONTH(R$7,0)))-(IF(AND('Invoice Register'!$G43&lt;&gt;"",'Invoice Register'!$G43&gt;=R$7,'Invoice Register'!$G43&lt;=MIN(EOMONTH(R$7,0),'Invoice Register'!$B$5)),IF('Invoice Register'!$H43="",0,'Invoice Register'!$H43),0)+IF(AND('Invoice Register'!$I43&lt;&gt;"",'Invoice Register'!$I43&gt;=R$7,'Invoice Register'!$I43&lt;=MIN(EOMONTH(R$7,0),'Invoice Register'!$B$5)),IF('Invoice Register'!$J43="",0,'Invoice Register'!$J43),0))))</f>
        <v/>
      </c>
      <c r="S44" s="48">
        <f>IF(OR($D44="",$C44=""),"",MAX(0,R44*(1+S$6/1200*MAX(0,MIN(EOMONTH(S$7,0),'Invoice Register'!$B$5)-MAX($D44,S$7-1))/DAY(EOMONTH(S$7,0)))-(IF(AND('Invoice Register'!$G43&lt;&gt;"",'Invoice Register'!$G43&gt;=S$7,'Invoice Register'!$G43&lt;=MIN(EOMONTH(S$7,0),'Invoice Register'!$B$5)),IF('Invoice Register'!$H43="",0,'Invoice Register'!$H43),0)+IF(AND('Invoice Register'!$I43&lt;&gt;"",'Invoice Register'!$I43&gt;=S$7,'Invoice Register'!$I43&lt;=MIN(EOMONTH(S$7,0),'Invoice Register'!$B$5)),IF('Invoice Register'!$J43="",0,'Invoice Register'!$J43),0))))</f>
        <v/>
      </c>
      <c r="T44" s="48">
        <f>IF(OR($D44="",$C44=""),"",MAX(0,S44*(1+T$6/1200*MAX(0,MIN(EOMONTH(T$7,0),'Invoice Register'!$B$5)-MAX($D44,T$7-1))/DAY(EOMONTH(T$7,0)))-(IF(AND('Invoice Register'!$G43&lt;&gt;"",'Invoice Register'!$G43&gt;=T$7,'Invoice Register'!$G43&lt;=MIN(EOMONTH(T$7,0),'Invoice Register'!$B$5)),IF('Invoice Register'!$H43="",0,'Invoice Register'!$H43),0)+IF(AND('Invoice Register'!$I43&lt;&gt;"",'Invoice Register'!$I43&gt;=T$7,'Invoice Register'!$I43&lt;=MIN(EOMONTH(T$7,0),'Invoice Register'!$B$5)),IF('Invoice Register'!$J43="",0,'Invoice Register'!$J43),0))))</f>
        <v/>
      </c>
      <c r="U44" s="48">
        <f>IF(OR($D44="",$C44=""),"",MAX(0,T44*(1+U$6/1200*MAX(0,MIN(EOMONTH(U$7,0),'Invoice Register'!$B$5)-MAX($D44,U$7-1))/DAY(EOMONTH(U$7,0)))-(IF(AND('Invoice Register'!$G43&lt;&gt;"",'Invoice Register'!$G43&gt;=U$7,'Invoice Register'!$G43&lt;=MIN(EOMONTH(U$7,0),'Invoice Register'!$B$5)),IF('Invoice Register'!$H43="",0,'Invoice Register'!$H43),0)+IF(AND('Invoice Register'!$I43&lt;&gt;"",'Invoice Register'!$I43&gt;=U$7,'Invoice Register'!$I43&lt;=MIN(EOMONTH(U$7,0),'Invoice Register'!$B$5)),IF('Invoice Register'!$J43="",0,'Invoice Register'!$J43),0))))</f>
        <v/>
      </c>
      <c r="V44" s="48">
        <f>IF(OR($D44="",$C44=""),"",MAX(0,U44*(1+V$6/1200*MAX(0,MIN(EOMONTH(V$7,0),'Invoice Register'!$B$5)-MAX($D44,V$7-1))/DAY(EOMONTH(V$7,0)))-(IF(AND('Invoice Register'!$G43&lt;&gt;"",'Invoice Register'!$G43&gt;=V$7,'Invoice Register'!$G43&lt;=MIN(EOMONTH(V$7,0),'Invoice Register'!$B$5)),IF('Invoice Register'!$H43="",0,'Invoice Register'!$H43),0)+IF(AND('Invoice Register'!$I43&lt;&gt;"",'Invoice Register'!$I43&gt;=V$7,'Invoice Register'!$I43&lt;=MIN(EOMONTH(V$7,0),'Invoice Register'!$B$5)),IF('Invoice Register'!$J43="",0,'Invoice Register'!$J43),0))))</f>
        <v/>
      </c>
      <c r="W44" s="48">
        <f>IF(OR($D44="",$C44=""),"",MAX(0,V44*(1+W$6/1200*MAX(0,MIN(EOMONTH(W$7,0),'Invoice Register'!$B$5)-MAX($D44,W$7-1))/DAY(EOMONTH(W$7,0)))-(IF(AND('Invoice Register'!$G43&lt;&gt;"",'Invoice Register'!$G43&gt;=W$7,'Invoice Register'!$G43&lt;=MIN(EOMONTH(W$7,0),'Invoice Register'!$B$5)),IF('Invoice Register'!$H43="",0,'Invoice Register'!$H43),0)+IF(AND('Invoice Register'!$I43&lt;&gt;"",'Invoice Register'!$I43&gt;=W$7,'Invoice Register'!$I43&lt;=MIN(EOMONTH(W$7,0),'Invoice Register'!$B$5)),IF('Invoice Register'!$J43="",0,'Invoice Register'!$J43),0))))</f>
        <v/>
      </c>
      <c r="X44" s="48">
        <f>IF(OR($D44="",$C44=""),"",MAX(0,W44*(1+X$6/1200*MAX(0,MIN(EOMONTH(X$7,0),'Invoice Register'!$B$5)-MAX($D44,X$7-1))/DAY(EOMONTH(X$7,0)))-(IF(AND('Invoice Register'!$G43&lt;&gt;"",'Invoice Register'!$G43&gt;=X$7,'Invoice Register'!$G43&lt;=MIN(EOMONTH(X$7,0),'Invoice Register'!$B$5)),IF('Invoice Register'!$H43="",0,'Invoice Register'!$H43),0)+IF(AND('Invoice Register'!$I43&lt;&gt;"",'Invoice Register'!$I43&gt;=X$7,'Invoice Register'!$I43&lt;=MIN(EOMONTH(X$7,0),'Invoice Register'!$B$5)),IF('Invoice Register'!$J43="",0,'Invoice Register'!$J43),0))))</f>
        <v/>
      </c>
      <c r="Y44" s="48">
        <f>IF(OR($D44="",$C44=""),"",MAX(0,X44*(1+Y$6/1200*MAX(0,MIN(EOMONTH(Y$7,0),'Invoice Register'!$B$5)-MAX($D44,Y$7-1))/DAY(EOMONTH(Y$7,0)))-(IF(AND('Invoice Register'!$G43&lt;&gt;"",'Invoice Register'!$G43&gt;=Y$7,'Invoice Register'!$G43&lt;=MIN(EOMONTH(Y$7,0),'Invoice Register'!$B$5)),IF('Invoice Register'!$H43="",0,'Invoice Register'!$H43),0)+IF(AND('Invoice Register'!$I43&lt;&gt;"",'Invoice Register'!$I43&gt;=Y$7,'Invoice Register'!$I43&lt;=MIN(EOMONTH(Y$7,0),'Invoice Register'!$B$5)),IF('Invoice Register'!$J43="",0,'Invoice Register'!$J43),0))))</f>
        <v/>
      </c>
      <c r="Z44" s="48">
        <f>IF(OR($D44="",$C44=""),"",MAX(0,Y44*(1+Z$6/1200*MAX(0,MIN(EOMONTH(Z$7,0),'Invoice Register'!$B$5)-MAX($D44,Z$7-1))/DAY(EOMONTH(Z$7,0)))-(IF(AND('Invoice Register'!$G43&lt;&gt;"",'Invoice Register'!$G43&gt;=Z$7,'Invoice Register'!$G43&lt;=MIN(EOMONTH(Z$7,0),'Invoice Register'!$B$5)),IF('Invoice Register'!$H43="",0,'Invoice Register'!$H43),0)+IF(AND('Invoice Register'!$I43&lt;&gt;"",'Invoice Register'!$I43&gt;=Z$7,'Invoice Register'!$I43&lt;=MIN(EOMONTH(Z$7,0),'Invoice Register'!$B$5)),IF('Invoice Register'!$J43="",0,'Invoice Register'!$J43),0))))</f>
        <v/>
      </c>
      <c r="AA44" s="48">
        <f>IF(OR($D44="",$C44=""),"",MAX(0,Z44*(1+AA$6/1200*MAX(0,MIN(EOMONTH(AA$7,0),'Invoice Register'!$B$5)-MAX($D44,AA$7-1))/DAY(EOMONTH(AA$7,0)))-(IF(AND('Invoice Register'!$G43&lt;&gt;"",'Invoice Register'!$G43&gt;=AA$7,'Invoice Register'!$G43&lt;=MIN(EOMONTH(AA$7,0),'Invoice Register'!$B$5)),IF('Invoice Register'!$H43="",0,'Invoice Register'!$H43),0)+IF(AND('Invoice Register'!$I43&lt;&gt;"",'Invoice Register'!$I43&gt;=AA$7,'Invoice Register'!$I43&lt;=MIN(EOMONTH(AA$7,0),'Invoice Register'!$B$5)),IF('Invoice Register'!$J43="",0,'Invoice Register'!$J43),0))))</f>
        <v/>
      </c>
      <c r="AB44" s="48">
        <f>IF(OR($D44="",$C44=""),"",MAX(0,AA44*(1+AB$6/1200*MAX(0,MIN(EOMONTH(AB$7,0),'Invoice Register'!$B$5)-MAX($D44,AB$7-1))/DAY(EOMONTH(AB$7,0)))-(IF(AND('Invoice Register'!$G43&lt;&gt;"",'Invoice Register'!$G43&gt;=AB$7,'Invoice Register'!$G43&lt;=MIN(EOMONTH(AB$7,0),'Invoice Register'!$B$5)),IF('Invoice Register'!$H43="",0,'Invoice Register'!$H43),0)+IF(AND('Invoice Register'!$I43&lt;&gt;"",'Invoice Register'!$I43&gt;=AB$7,'Invoice Register'!$I43&lt;=MIN(EOMONTH(AB$7,0),'Invoice Register'!$B$5)),IF('Invoice Register'!$J43="",0,'Invoice Register'!$J43),0))))</f>
        <v/>
      </c>
      <c r="AC44" s="49">
        <f>IF(OR($D44="",$C44=""),"",ROUND(AB44+(IF(AND('Invoice Register'!$G43&lt;&gt;"",'Invoice Register'!$G43&lt;='Invoice Register'!$B$5),IF('Invoice Register'!$H43="",0,'Invoice Register'!$H43),0)+IF(AND('Invoice Register'!$I43&lt;&gt;"",'Invoice Register'!$I43&lt;='Invoice Register'!$B$5),IF('Invoice Register'!$J43="",0,'Invoice Register'!$J43),0))-$C44,2))</f>
        <v/>
      </c>
    </row>
    <row r="45" ht="15" customHeight="1" s="29">
      <c r="A45" s="46">
        <f>'Invoice Register'!A44</f>
        <v/>
      </c>
      <c r="B45" s="46">
        <f>'Invoice Register'!B44</f>
        <v/>
      </c>
      <c r="C45" s="46">
        <f>'Invoice Register'!E44</f>
        <v/>
      </c>
      <c r="D45" s="47">
        <f>'Invoice Register'!K44</f>
        <v/>
      </c>
      <c r="E45" s="48">
        <f>IF(OR($D45="",$C45=""),"",MAX(0,$C45*(1+E$6/1200*MAX(0,MIN(EOMONTH(E$7,0),'Invoice Register'!$B$5)-MAX($D45,E$7-1))/DAY(EOMONTH(E$7,0)))-(IF(AND('Invoice Register'!$G44&lt;&gt;"",'Invoice Register'!$G44&gt;=E$7,'Invoice Register'!$G44&lt;=MIN(EOMONTH(E$7,0),'Invoice Register'!$B$5)),IF('Invoice Register'!$H44="",0,'Invoice Register'!$H44),0)+IF(AND('Invoice Register'!$I44&lt;&gt;"",'Invoice Register'!$I44&gt;=E$7,'Invoice Register'!$I44&lt;=MIN(EOMONTH(E$7,0),'Invoice Register'!$B$5)),IF('Invoice Register'!$J44="",0,'Invoice Register'!$J44),0))))</f>
        <v/>
      </c>
      <c r="F45" s="48">
        <f>IF(OR($D45="",$C45=""),"",MAX(0,E45*(1+F$6/1200*MAX(0,MIN(EOMONTH(F$7,0),'Invoice Register'!$B$5)-MAX($D45,F$7-1))/DAY(EOMONTH(F$7,0)))-(IF(AND('Invoice Register'!$G44&lt;&gt;"",'Invoice Register'!$G44&gt;=F$7,'Invoice Register'!$G44&lt;=MIN(EOMONTH(F$7,0),'Invoice Register'!$B$5)),IF('Invoice Register'!$H44="",0,'Invoice Register'!$H44),0)+IF(AND('Invoice Register'!$I44&lt;&gt;"",'Invoice Register'!$I44&gt;=F$7,'Invoice Register'!$I44&lt;=MIN(EOMONTH(F$7,0),'Invoice Register'!$B$5)),IF('Invoice Register'!$J44="",0,'Invoice Register'!$J44),0))))</f>
        <v/>
      </c>
      <c r="G45" s="48">
        <f>IF(OR($D45="",$C45=""),"",MAX(0,F45*(1+G$6/1200*MAX(0,MIN(EOMONTH(G$7,0),'Invoice Register'!$B$5)-MAX($D45,G$7-1))/DAY(EOMONTH(G$7,0)))-(IF(AND('Invoice Register'!$G44&lt;&gt;"",'Invoice Register'!$G44&gt;=G$7,'Invoice Register'!$G44&lt;=MIN(EOMONTH(G$7,0),'Invoice Register'!$B$5)),IF('Invoice Register'!$H44="",0,'Invoice Register'!$H44),0)+IF(AND('Invoice Register'!$I44&lt;&gt;"",'Invoice Register'!$I44&gt;=G$7,'Invoice Register'!$I44&lt;=MIN(EOMONTH(G$7,0),'Invoice Register'!$B$5)),IF('Invoice Register'!$J44="",0,'Invoice Register'!$J44),0))))</f>
        <v/>
      </c>
      <c r="H45" s="48">
        <f>IF(OR($D45="",$C45=""),"",MAX(0,G45*(1+H$6/1200*MAX(0,MIN(EOMONTH(H$7,0),'Invoice Register'!$B$5)-MAX($D45,H$7-1))/DAY(EOMONTH(H$7,0)))-(IF(AND('Invoice Register'!$G44&lt;&gt;"",'Invoice Register'!$G44&gt;=H$7,'Invoice Register'!$G44&lt;=MIN(EOMONTH(H$7,0),'Invoice Register'!$B$5)),IF('Invoice Register'!$H44="",0,'Invoice Register'!$H44),0)+IF(AND('Invoice Register'!$I44&lt;&gt;"",'Invoice Register'!$I44&gt;=H$7,'Invoice Register'!$I44&lt;=MIN(EOMONTH(H$7,0),'Invoice Register'!$B$5)),IF('Invoice Register'!$J44="",0,'Invoice Register'!$J44),0))))</f>
        <v/>
      </c>
      <c r="I45" s="48">
        <f>IF(OR($D45="",$C45=""),"",MAX(0,H45*(1+I$6/1200*MAX(0,MIN(EOMONTH(I$7,0),'Invoice Register'!$B$5)-MAX($D45,I$7-1))/DAY(EOMONTH(I$7,0)))-(IF(AND('Invoice Register'!$G44&lt;&gt;"",'Invoice Register'!$G44&gt;=I$7,'Invoice Register'!$G44&lt;=MIN(EOMONTH(I$7,0),'Invoice Register'!$B$5)),IF('Invoice Register'!$H44="",0,'Invoice Register'!$H44),0)+IF(AND('Invoice Register'!$I44&lt;&gt;"",'Invoice Register'!$I44&gt;=I$7,'Invoice Register'!$I44&lt;=MIN(EOMONTH(I$7,0),'Invoice Register'!$B$5)),IF('Invoice Register'!$J44="",0,'Invoice Register'!$J44),0))))</f>
        <v/>
      </c>
      <c r="J45" s="48">
        <f>IF(OR($D45="",$C45=""),"",MAX(0,I45*(1+J$6/1200*MAX(0,MIN(EOMONTH(J$7,0),'Invoice Register'!$B$5)-MAX($D45,J$7-1))/DAY(EOMONTH(J$7,0)))-(IF(AND('Invoice Register'!$G44&lt;&gt;"",'Invoice Register'!$G44&gt;=J$7,'Invoice Register'!$G44&lt;=MIN(EOMONTH(J$7,0),'Invoice Register'!$B$5)),IF('Invoice Register'!$H44="",0,'Invoice Register'!$H44),0)+IF(AND('Invoice Register'!$I44&lt;&gt;"",'Invoice Register'!$I44&gt;=J$7,'Invoice Register'!$I44&lt;=MIN(EOMONTH(J$7,0),'Invoice Register'!$B$5)),IF('Invoice Register'!$J44="",0,'Invoice Register'!$J44),0))))</f>
        <v/>
      </c>
      <c r="K45" s="48">
        <f>IF(OR($D45="",$C45=""),"",MAX(0,J45*(1+K$6/1200*MAX(0,MIN(EOMONTH(K$7,0),'Invoice Register'!$B$5)-MAX($D45,K$7-1))/DAY(EOMONTH(K$7,0)))-(IF(AND('Invoice Register'!$G44&lt;&gt;"",'Invoice Register'!$G44&gt;=K$7,'Invoice Register'!$G44&lt;=MIN(EOMONTH(K$7,0),'Invoice Register'!$B$5)),IF('Invoice Register'!$H44="",0,'Invoice Register'!$H44),0)+IF(AND('Invoice Register'!$I44&lt;&gt;"",'Invoice Register'!$I44&gt;=K$7,'Invoice Register'!$I44&lt;=MIN(EOMONTH(K$7,0),'Invoice Register'!$B$5)),IF('Invoice Register'!$J44="",0,'Invoice Register'!$J44),0))))</f>
        <v/>
      </c>
      <c r="L45" s="48">
        <f>IF(OR($D45="",$C45=""),"",MAX(0,K45*(1+L$6/1200*MAX(0,MIN(EOMONTH(L$7,0),'Invoice Register'!$B$5)-MAX($D45,L$7-1))/DAY(EOMONTH(L$7,0)))-(IF(AND('Invoice Register'!$G44&lt;&gt;"",'Invoice Register'!$G44&gt;=L$7,'Invoice Register'!$G44&lt;=MIN(EOMONTH(L$7,0),'Invoice Register'!$B$5)),IF('Invoice Register'!$H44="",0,'Invoice Register'!$H44),0)+IF(AND('Invoice Register'!$I44&lt;&gt;"",'Invoice Register'!$I44&gt;=L$7,'Invoice Register'!$I44&lt;=MIN(EOMONTH(L$7,0),'Invoice Register'!$B$5)),IF('Invoice Register'!$J44="",0,'Invoice Register'!$J44),0))))</f>
        <v/>
      </c>
      <c r="M45" s="48">
        <f>IF(OR($D45="",$C45=""),"",MAX(0,L45*(1+M$6/1200*MAX(0,MIN(EOMONTH(M$7,0),'Invoice Register'!$B$5)-MAX($D45,M$7-1))/DAY(EOMONTH(M$7,0)))-(IF(AND('Invoice Register'!$G44&lt;&gt;"",'Invoice Register'!$G44&gt;=M$7,'Invoice Register'!$G44&lt;=MIN(EOMONTH(M$7,0),'Invoice Register'!$B$5)),IF('Invoice Register'!$H44="",0,'Invoice Register'!$H44),0)+IF(AND('Invoice Register'!$I44&lt;&gt;"",'Invoice Register'!$I44&gt;=M$7,'Invoice Register'!$I44&lt;=MIN(EOMONTH(M$7,0),'Invoice Register'!$B$5)),IF('Invoice Register'!$J44="",0,'Invoice Register'!$J44),0))))</f>
        <v/>
      </c>
      <c r="N45" s="48">
        <f>IF(OR($D45="",$C45=""),"",MAX(0,M45*(1+N$6/1200*MAX(0,MIN(EOMONTH(N$7,0),'Invoice Register'!$B$5)-MAX($D45,N$7-1))/DAY(EOMONTH(N$7,0)))-(IF(AND('Invoice Register'!$G44&lt;&gt;"",'Invoice Register'!$G44&gt;=N$7,'Invoice Register'!$G44&lt;=MIN(EOMONTH(N$7,0),'Invoice Register'!$B$5)),IF('Invoice Register'!$H44="",0,'Invoice Register'!$H44),0)+IF(AND('Invoice Register'!$I44&lt;&gt;"",'Invoice Register'!$I44&gt;=N$7,'Invoice Register'!$I44&lt;=MIN(EOMONTH(N$7,0),'Invoice Register'!$B$5)),IF('Invoice Register'!$J44="",0,'Invoice Register'!$J44),0))))</f>
        <v/>
      </c>
      <c r="O45" s="48">
        <f>IF(OR($D45="",$C45=""),"",MAX(0,N45*(1+O$6/1200*MAX(0,MIN(EOMONTH(O$7,0),'Invoice Register'!$B$5)-MAX($D45,O$7-1))/DAY(EOMONTH(O$7,0)))-(IF(AND('Invoice Register'!$G44&lt;&gt;"",'Invoice Register'!$G44&gt;=O$7,'Invoice Register'!$G44&lt;=MIN(EOMONTH(O$7,0),'Invoice Register'!$B$5)),IF('Invoice Register'!$H44="",0,'Invoice Register'!$H44),0)+IF(AND('Invoice Register'!$I44&lt;&gt;"",'Invoice Register'!$I44&gt;=O$7,'Invoice Register'!$I44&lt;=MIN(EOMONTH(O$7,0),'Invoice Register'!$B$5)),IF('Invoice Register'!$J44="",0,'Invoice Register'!$J44),0))))</f>
        <v/>
      </c>
      <c r="P45" s="48">
        <f>IF(OR($D45="",$C45=""),"",MAX(0,O45*(1+P$6/1200*MAX(0,MIN(EOMONTH(P$7,0),'Invoice Register'!$B$5)-MAX($D45,P$7-1))/DAY(EOMONTH(P$7,0)))-(IF(AND('Invoice Register'!$G44&lt;&gt;"",'Invoice Register'!$G44&gt;=P$7,'Invoice Register'!$G44&lt;=MIN(EOMONTH(P$7,0),'Invoice Register'!$B$5)),IF('Invoice Register'!$H44="",0,'Invoice Register'!$H44),0)+IF(AND('Invoice Register'!$I44&lt;&gt;"",'Invoice Register'!$I44&gt;=P$7,'Invoice Register'!$I44&lt;=MIN(EOMONTH(P$7,0),'Invoice Register'!$B$5)),IF('Invoice Register'!$J44="",0,'Invoice Register'!$J44),0))))</f>
        <v/>
      </c>
      <c r="Q45" s="48">
        <f>IF(OR($D45="",$C45=""),"",MAX(0,P45*(1+Q$6/1200*MAX(0,MIN(EOMONTH(Q$7,0),'Invoice Register'!$B$5)-MAX($D45,Q$7-1))/DAY(EOMONTH(Q$7,0)))-(IF(AND('Invoice Register'!$G44&lt;&gt;"",'Invoice Register'!$G44&gt;=Q$7,'Invoice Register'!$G44&lt;=MIN(EOMONTH(Q$7,0),'Invoice Register'!$B$5)),IF('Invoice Register'!$H44="",0,'Invoice Register'!$H44),0)+IF(AND('Invoice Register'!$I44&lt;&gt;"",'Invoice Register'!$I44&gt;=Q$7,'Invoice Register'!$I44&lt;=MIN(EOMONTH(Q$7,0),'Invoice Register'!$B$5)),IF('Invoice Register'!$J44="",0,'Invoice Register'!$J44),0))))</f>
        <v/>
      </c>
      <c r="R45" s="48">
        <f>IF(OR($D45="",$C45=""),"",MAX(0,Q45*(1+R$6/1200*MAX(0,MIN(EOMONTH(R$7,0),'Invoice Register'!$B$5)-MAX($D45,R$7-1))/DAY(EOMONTH(R$7,0)))-(IF(AND('Invoice Register'!$G44&lt;&gt;"",'Invoice Register'!$G44&gt;=R$7,'Invoice Register'!$G44&lt;=MIN(EOMONTH(R$7,0),'Invoice Register'!$B$5)),IF('Invoice Register'!$H44="",0,'Invoice Register'!$H44),0)+IF(AND('Invoice Register'!$I44&lt;&gt;"",'Invoice Register'!$I44&gt;=R$7,'Invoice Register'!$I44&lt;=MIN(EOMONTH(R$7,0),'Invoice Register'!$B$5)),IF('Invoice Register'!$J44="",0,'Invoice Register'!$J44),0))))</f>
        <v/>
      </c>
      <c r="S45" s="48">
        <f>IF(OR($D45="",$C45=""),"",MAX(0,R45*(1+S$6/1200*MAX(0,MIN(EOMONTH(S$7,0),'Invoice Register'!$B$5)-MAX($D45,S$7-1))/DAY(EOMONTH(S$7,0)))-(IF(AND('Invoice Register'!$G44&lt;&gt;"",'Invoice Register'!$G44&gt;=S$7,'Invoice Register'!$G44&lt;=MIN(EOMONTH(S$7,0),'Invoice Register'!$B$5)),IF('Invoice Register'!$H44="",0,'Invoice Register'!$H44),0)+IF(AND('Invoice Register'!$I44&lt;&gt;"",'Invoice Register'!$I44&gt;=S$7,'Invoice Register'!$I44&lt;=MIN(EOMONTH(S$7,0),'Invoice Register'!$B$5)),IF('Invoice Register'!$J44="",0,'Invoice Register'!$J44),0))))</f>
        <v/>
      </c>
      <c r="T45" s="48">
        <f>IF(OR($D45="",$C45=""),"",MAX(0,S45*(1+T$6/1200*MAX(0,MIN(EOMONTH(T$7,0),'Invoice Register'!$B$5)-MAX($D45,T$7-1))/DAY(EOMONTH(T$7,0)))-(IF(AND('Invoice Register'!$G44&lt;&gt;"",'Invoice Register'!$G44&gt;=T$7,'Invoice Register'!$G44&lt;=MIN(EOMONTH(T$7,0),'Invoice Register'!$B$5)),IF('Invoice Register'!$H44="",0,'Invoice Register'!$H44),0)+IF(AND('Invoice Register'!$I44&lt;&gt;"",'Invoice Register'!$I44&gt;=T$7,'Invoice Register'!$I44&lt;=MIN(EOMONTH(T$7,0),'Invoice Register'!$B$5)),IF('Invoice Register'!$J44="",0,'Invoice Register'!$J44),0))))</f>
        <v/>
      </c>
      <c r="U45" s="48">
        <f>IF(OR($D45="",$C45=""),"",MAX(0,T45*(1+U$6/1200*MAX(0,MIN(EOMONTH(U$7,0),'Invoice Register'!$B$5)-MAX($D45,U$7-1))/DAY(EOMONTH(U$7,0)))-(IF(AND('Invoice Register'!$G44&lt;&gt;"",'Invoice Register'!$G44&gt;=U$7,'Invoice Register'!$G44&lt;=MIN(EOMONTH(U$7,0),'Invoice Register'!$B$5)),IF('Invoice Register'!$H44="",0,'Invoice Register'!$H44),0)+IF(AND('Invoice Register'!$I44&lt;&gt;"",'Invoice Register'!$I44&gt;=U$7,'Invoice Register'!$I44&lt;=MIN(EOMONTH(U$7,0),'Invoice Register'!$B$5)),IF('Invoice Register'!$J44="",0,'Invoice Register'!$J44),0))))</f>
        <v/>
      </c>
      <c r="V45" s="48">
        <f>IF(OR($D45="",$C45=""),"",MAX(0,U45*(1+V$6/1200*MAX(0,MIN(EOMONTH(V$7,0),'Invoice Register'!$B$5)-MAX($D45,V$7-1))/DAY(EOMONTH(V$7,0)))-(IF(AND('Invoice Register'!$G44&lt;&gt;"",'Invoice Register'!$G44&gt;=V$7,'Invoice Register'!$G44&lt;=MIN(EOMONTH(V$7,0),'Invoice Register'!$B$5)),IF('Invoice Register'!$H44="",0,'Invoice Register'!$H44),0)+IF(AND('Invoice Register'!$I44&lt;&gt;"",'Invoice Register'!$I44&gt;=V$7,'Invoice Register'!$I44&lt;=MIN(EOMONTH(V$7,0),'Invoice Register'!$B$5)),IF('Invoice Register'!$J44="",0,'Invoice Register'!$J44),0))))</f>
        <v/>
      </c>
      <c r="W45" s="48">
        <f>IF(OR($D45="",$C45=""),"",MAX(0,V45*(1+W$6/1200*MAX(0,MIN(EOMONTH(W$7,0),'Invoice Register'!$B$5)-MAX($D45,W$7-1))/DAY(EOMONTH(W$7,0)))-(IF(AND('Invoice Register'!$G44&lt;&gt;"",'Invoice Register'!$G44&gt;=W$7,'Invoice Register'!$G44&lt;=MIN(EOMONTH(W$7,0),'Invoice Register'!$B$5)),IF('Invoice Register'!$H44="",0,'Invoice Register'!$H44),0)+IF(AND('Invoice Register'!$I44&lt;&gt;"",'Invoice Register'!$I44&gt;=W$7,'Invoice Register'!$I44&lt;=MIN(EOMONTH(W$7,0),'Invoice Register'!$B$5)),IF('Invoice Register'!$J44="",0,'Invoice Register'!$J44),0))))</f>
        <v/>
      </c>
      <c r="X45" s="48">
        <f>IF(OR($D45="",$C45=""),"",MAX(0,W45*(1+X$6/1200*MAX(0,MIN(EOMONTH(X$7,0),'Invoice Register'!$B$5)-MAX($D45,X$7-1))/DAY(EOMONTH(X$7,0)))-(IF(AND('Invoice Register'!$G44&lt;&gt;"",'Invoice Register'!$G44&gt;=X$7,'Invoice Register'!$G44&lt;=MIN(EOMONTH(X$7,0),'Invoice Register'!$B$5)),IF('Invoice Register'!$H44="",0,'Invoice Register'!$H44),0)+IF(AND('Invoice Register'!$I44&lt;&gt;"",'Invoice Register'!$I44&gt;=X$7,'Invoice Register'!$I44&lt;=MIN(EOMONTH(X$7,0),'Invoice Register'!$B$5)),IF('Invoice Register'!$J44="",0,'Invoice Register'!$J44),0))))</f>
        <v/>
      </c>
      <c r="Y45" s="48">
        <f>IF(OR($D45="",$C45=""),"",MAX(0,X45*(1+Y$6/1200*MAX(0,MIN(EOMONTH(Y$7,0),'Invoice Register'!$B$5)-MAX($D45,Y$7-1))/DAY(EOMONTH(Y$7,0)))-(IF(AND('Invoice Register'!$G44&lt;&gt;"",'Invoice Register'!$G44&gt;=Y$7,'Invoice Register'!$G44&lt;=MIN(EOMONTH(Y$7,0),'Invoice Register'!$B$5)),IF('Invoice Register'!$H44="",0,'Invoice Register'!$H44),0)+IF(AND('Invoice Register'!$I44&lt;&gt;"",'Invoice Register'!$I44&gt;=Y$7,'Invoice Register'!$I44&lt;=MIN(EOMONTH(Y$7,0),'Invoice Register'!$B$5)),IF('Invoice Register'!$J44="",0,'Invoice Register'!$J44),0))))</f>
        <v/>
      </c>
      <c r="Z45" s="48">
        <f>IF(OR($D45="",$C45=""),"",MAX(0,Y45*(1+Z$6/1200*MAX(0,MIN(EOMONTH(Z$7,0),'Invoice Register'!$B$5)-MAX($D45,Z$7-1))/DAY(EOMONTH(Z$7,0)))-(IF(AND('Invoice Register'!$G44&lt;&gt;"",'Invoice Register'!$G44&gt;=Z$7,'Invoice Register'!$G44&lt;=MIN(EOMONTH(Z$7,0),'Invoice Register'!$B$5)),IF('Invoice Register'!$H44="",0,'Invoice Register'!$H44),0)+IF(AND('Invoice Register'!$I44&lt;&gt;"",'Invoice Register'!$I44&gt;=Z$7,'Invoice Register'!$I44&lt;=MIN(EOMONTH(Z$7,0),'Invoice Register'!$B$5)),IF('Invoice Register'!$J44="",0,'Invoice Register'!$J44),0))))</f>
        <v/>
      </c>
      <c r="AA45" s="48">
        <f>IF(OR($D45="",$C45=""),"",MAX(0,Z45*(1+AA$6/1200*MAX(0,MIN(EOMONTH(AA$7,0),'Invoice Register'!$B$5)-MAX($D45,AA$7-1))/DAY(EOMONTH(AA$7,0)))-(IF(AND('Invoice Register'!$G44&lt;&gt;"",'Invoice Register'!$G44&gt;=AA$7,'Invoice Register'!$G44&lt;=MIN(EOMONTH(AA$7,0),'Invoice Register'!$B$5)),IF('Invoice Register'!$H44="",0,'Invoice Register'!$H44),0)+IF(AND('Invoice Register'!$I44&lt;&gt;"",'Invoice Register'!$I44&gt;=AA$7,'Invoice Register'!$I44&lt;=MIN(EOMONTH(AA$7,0),'Invoice Register'!$B$5)),IF('Invoice Register'!$J44="",0,'Invoice Register'!$J44),0))))</f>
        <v/>
      </c>
      <c r="AB45" s="48">
        <f>IF(OR($D45="",$C45=""),"",MAX(0,AA45*(1+AB$6/1200*MAX(0,MIN(EOMONTH(AB$7,0),'Invoice Register'!$B$5)-MAX($D45,AB$7-1))/DAY(EOMONTH(AB$7,0)))-(IF(AND('Invoice Register'!$G44&lt;&gt;"",'Invoice Register'!$G44&gt;=AB$7,'Invoice Register'!$G44&lt;=MIN(EOMONTH(AB$7,0),'Invoice Register'!$B$5)),IF('Invoice Register'!$H44="",0,'Invoice Register'!$H44),0)+IF(AND('Invoice Register'!$I44&lt;&gt;"",'Invoice Register'!$I44&gt;=AB$7,'Invoice Register'!$I44&lt;=MIN(EOMONTH(AB$7,0),'Invoice Register'!$B$5)),IF('Invoice Register'!$J44="",0,'Invoice Register'!$J44),0))))</f>
        <v/>
      </c>
      <c r="AC45" s="49">
        <f>IF(OR($D45="",$C45=""),"",ROUND(AB45+(IF(AND('Invoice Register'!$G44&lt;&gt;"",'Invoice Register'!$G44&lt;='Invoice Register'!$B$5),IF('Invoice Register'!$H44="",0,'Invoice Register'!$H44),0)+IF(AND('Invoice Register'!$I44&lt;&gt;"",'Invoice Register'!$I44&lt;='Invoice Register'!$B$5),IF('Invoice Register'!$J44="",0,'Invoice Register'!$J44),0))-$C45,2))</f>
        <v/>
      </c>
    </row>
    <row r="46" ht="15" customHeight="1" s="29">
      <c r="A46" s="46">
        <f>'Invoice Register'!A45</f>
        <v/>
      </c>
      <c r="B46" s="46">
        <f>'Invoice Register'!B45</f>
        <v/>
      </c>
      <c r="C46" s="46">
        <f>'Invoice Register'!E45</f>
        <v/>
      </c>
      <c r="D46" s="47">
        <f>'Invoice Register'!K45</f>
        <v/>
      </c>
      <c r="E46" s="48">
        <f>IF(OR($D46="",$C46=""),"",MAX(0,$C46*(1+E$6/1200*MAX(0,MIN(EOMONTH(E$7,0),'Invoice Register'!$B$5)-MAX($D46,E$7-1))/DAY(EOMONTH(E$7,0)))-(IF(AND('Invoice Register'!$G45&lt;&gt;"",'Invoice Register'!$G45&gt;=E$7,'Invoice Register'!$G45&lt;=MIN(EOMONTH(E$7,0),'Invoice Register'!$B$5)),IF('Invoice Register'!$H45="",0,'Invoice Register'!$H45),0)+IF(AND('Invoice Register'!$I45&lt;&gt;"",'Invoice Register'!$I45&gt;=E$7,'Invoice Register'!$I45&lt;=MIN(EOMONTH(E$7,0),'Invoice Register'!$B$5)),IF('Invoice Register'!$J45="",0,'Invoice Register'!$J45),0))))</f>
        <v/>
      </c>
      <c r="F46" s="48">
        <f>IF(OR($D46="",$C46=""),"",MAX(0,E46*(1+F$6/1200*MAX(0,MIN(EOMONTH(F$7,0),'Invoice Register'!$B$5)-MAX($D46,F$7-1))/DAY(EOMONTH(F$7,0)))-(IF(AND('Invoice Register'!$G45&lt;&gt;"",'Invoice Register'!$G45&gt;=F$7,'Invoice Register'!$G45&lt;=MIN(EOMONTH(F$7,0),'Invoice Register'!$B$5)),IF('Invoice Register'!$H45="",0,'Invoice Register'!$H45),0)+IF(AND('Invoice Register'!$I45&lt;&gt;"",'Invoice Register'!$I45&gt;=F$7,'Invoice Register'!$I45&lt;=MIN(EOMONTH(F$7,0),'Invoice Register'!$B$5)),IF('Invoice Register'!$J45="",0,'Invoice Register'!$J45),0))))</f>
        <v/>
      </c>
      <c r="G46" s="48">
        <f>IF(OR($D46="",$C46=""),"",MAX(0,F46*(1+G$6/1200*MAX(0,MIN(EOMONTH(G$7,0),'Invoice Register'!$B$5)-MAX($D46,G$7-1))/DAY(EOMONTH(G$7,0)))-(IF(AND('Invoice Register'!$G45&lt;&gt;"",'Invoice Register'!$G45&gt;=G$7,'Invoice Register'!$G45&lt;=MIN(EOMONTH(G$7,0),'Invoice Register'!$B$5)),IF('Invoice Register'!$H45="",0,'Invoice Register'!$H45),0)+IF(AND('Invoice Register'!$I45&lt;&gt;"",'Invoice Register'!$I45&gt;=G$7,'Invoice Register'!$I45&lt;=MIN(EOMONTH(G$7,0),'Invoice Register'!$B$5)),IF('Invoice Register'!$J45="",0,'Invoice Register'!$J45),0))))</f>
        <v/>
      </c>
      <c r="H46" s="48">
        <f>IF(OR($D46="",$C46=""),"",MAX(0,G46*(1+H$6/1200*MAX(0,MIN(EOMONTH(H$7,0),'Invoice Register'!$B$5)-MAX($D46,H$7-1))/DAY(EOMONTH(H$7,0)))-(IF(AND('Invoice Register'!$G45&lt;&gt;"",'Invoice Register'!$G45&gt;=H$7,'Invoice Register'!$G45&lt;=MIN(EOMONTH(H$7,0),'Invoice Register'!$B$5)),IF('Invoice Register'!$H45="",0,'Invoice Register'!$H45),0)+IF(AND('Invoice Register'!$I45&lt;&gt;"",'Invoice Register'!$I45&gt;=H$7,'Invoice Register'!$I45&lt;=MIN(EOMONTH(H$7,0),'Invoice Register'!$B$5)),IF('Invoice Register'!$J45="",0,'Invoice Register'!$J45),0))))</f>
        <v/>
      </c>
      <c r="I46" s="48">
        <f>IF(OR($D46="",$C46=""),"",MAX(0,H46*(1+I$6/1200*MAX(0,MIN(EOMONTH(I$7,0),'Invoice Register'!$B$5)-MAX($D46,I$7-1))/DAY(EOMONTH(I$7,0)))-(IF(AND('Invoice Register'!$G45&lt;&gt;"",'Invoice Register'!$G45&gt;=I$7,'Invoice Register'!$G45&lt;=MIN(EOMONTH(I$7,0),'Invoice Register'!$B$5)),IF('Invoice Register'!$H45="",0,'Invoice Register'!$H45),0)+IF(AND('Invoice Register'!$I45&lt;&gt;"",'Invoice Register'!$I45&gt;=I$7,'Invoice Register'!$I45&lt;=MIN(EOMONTH(I$7,0),'Invoice Register'!$B$5)),IF('Invoice Register'!$J45="",0,'Invoice Register'!$J45),0))))</f>
        <v/>
      </c>
      <c r="J46" s="48">
        <f>IF(OR($D46="",$C46=""),"",MAX(0,I46*(1+J$6/1200*MAX(0,MIN(EOMONTH(J$7,0),'Invoice Register'!$B$5)-MAX($D46,J$7-1))/DAY(EOMONTH(J$7,0)))-(IF(AND('Invoice Register'!$G45&lt;&gt;"",'Invoice Register'!$G45&gt;=J$7,'Invoice Register'!$G45&lt;=MIN(EOMONTH(J$7,0),'Invoice Register'!$B$5)),IF('Invoice Register'!$H45="",0,'Invoice Register'!$H45),0)+IF(AND('Invoice Register'!$I45&lt;&gt;"",'Invoice Register'!$I45&gt;=J$7,'Invoice Register'!$I45&lt;=MIN(EOMONTH(J$7,0),'Invoice Register'!$B$5)),IF('Invoice Register'!$J45="",0,'Invoice Register'!$J45),0))))</f>
        <v/>
      </c>
      <c r="K46" s="48">
        <f>IF(OR($D46="",$C46=""),"",MAX(0,J46*(1+K$6/1200*MAX(0,MIN(EOMONTH(K$7,0),'Invoice Register'!$B$5)-MAX($D46,K$7-1))/DAY(EOMONTH(K$7,0)))-(IF(AND('Invoice Register'!$G45&lt;&gt;"",'Invoice Register'!$G45&gt;=K$7,'Invoice Register'!$G45&lt;=MIN(EOMONTH(K$7,0),'Invoice Register'!$B$5)),IF('Invoice Register'!$H45="",0,'Invoice Register'!$H45),0)+IF(AND('Invoice Register'!$I45&lt;&gt;"",'Invoice Register'!$I45&gt;=K$7,'Invoice Register'!$I45&lt;=MIN(EOMONTH(K$7,0),'Invoice Register'!$B$5)),IF('Invoice Register'!$J45="",0,'Invoice Register'!$J45),0))))</f>
        <v/>
      </c>
      <c r="L46" s="48">
        <f>IF(OR($D46="",$C46=""),"",MAX(0,K46*(1+L$6/1200*MAX(0,MIN(EOMONTH(L$7,0),'Invoice Register'!$B$5)-MAX($D46,L$7-1))/DAY(EOMONTH(L$7,0)))-(IF(AND('Invoice Register'!$G45&lt;&gt;"",'Invoice Register'!$G45&gt;=L$7,'Invoice Register'!$G45&lt;=MIN(EOMONTH(L$7,0),'Invoice Register'!$B$5)),IF('Invoice Register'!$H45="",0,'Invoice Register'!$H45),0)+IF(AND('Invoice Register'!$I45&lt;&gt;"",'Invoice Register'!$I45&gt;=L$7,'Invoice Register'!$I45&lt;=MIN(EOMONTH(L$7,0),'Invoice Register'!$B$5)),IF('Invoice Register'!$J45="",0,'Invoice Register'!$J45),0))))</f>
        <v/>
      </c>
      <c r="M46" s="48">
        <f>IF(OR($D46="",$C46=""),"",MAX(0,L46*(1+M$6/1200*MAX(0,MIN(EOMONTH(M$7,0),'Invoice Register'!$B$5)-MAX($D46,M$7-1))/DAY(EOMONTH(M$7,0)))-(IF(AND('Invoice Register'!$G45&lt;&gt;"",'Invoice Register'!$G45&gt;=M$7,'Invoice Register'!$G45&lt;=MIN(EOMONTH(M$7,0),'Invoice Register'!$B$5)),IF('Invoice Register'!$H45="",0,'Invoice Register'!$H45),0)+IF(AND('Invoice Register'!$I45&lt;&gt;"",'Invoice Register'!$I45&gt;=M$7,'Invoice Register'!$I45&lt;=MIN(EOMONTH(M$7,0),'Invoice Register'!$B$5)),IF('Invoice Register'!$J45="",0,'Invoice Register'!$J45),0))))</f>
        <v/>
      </c>
      <c r="N46" s="48">
        <f>IF(OR($D46="",$C46=""),"",MAX(0,M46*(1+N$6/1200*MAX(0,MIN(EOMONTH(N$7,0),'Invoice Register'!$B$5)-MAX($D46,N$7-1))/DAY(EOMONTH(N$7,0)))-(IF(AND('Invoice Register'!$G45&lt;&gt;"",'Invoice Register'!$G45&gt;=N$7,'Invoice Register'!$G45&lt;=MIN(EOMONTH(N$7,0),'Invoice Register'!$B$5)),IF('Invoice Register'!$H45="",0,'Invoice Register'!$H45),0)+IF(AND('Invoice Register'!$I45&lt;&gt;"",'Invoice Register'!$I45&gt;=N$7,'Invoice Register'!$I45&lt;=MIN(EOMONTH(N$7,0),'Invoice Register'!$B$5)),IF('Invoice Register'!$J45="",0,'Invoice Register'!$J45),0))))</f>
        <v/>
      </c>
      <c r="O46" s="48">
        <f>IF(OR($D46="",$C46=""),"",MAX(0,N46*(1+O$6/1200*MAX(0,MIN(EOMONTH(O$7,0),'Invoice Register'!$B$5)-MAX($D46,O$7-1))/DAY(EOMONTH(O$7,0)))-(IF(AND('Invoice Register'!$G45&lt;&gt;"",'Invoice Register'!$G45&gt;=O$7,'Invoice Register'!$G45&lt;=MIN(EOMONTH(O$7,0),'Invoice Register'!$B$5)),IF('Invoice Register'!$H45="",0,'Invoice Register'!$H45),0)+IF(AND('Invoice Register'!$I45&lt;&gt;"",'Invoice Register'!$I45&gt;=O$7,'Invoice Register'!$I45&lt;=MIN(EOMONTH(O$7,0),'Invoice Register'!$B$5)),IF('Invoice Register'!$J45="",0,'Invoice Register'!$J45),0))))</f>
        <v/>
      </c>
      <c r="P46" s="48">
        <f>IF(OR($D46="",$C46=""),"",MAX(0,O46*(1+P$6/1200*MAX(0,MIN(EOMONTH(P$7,0),'Invoice Register'!$B$5)-MAX($D46,P$7-1))/DAY(EOMONTH(P$7,0)))-(IF(AND('Invoice Register'!$G45&lt;&gt;"",'Invoice Register'!$G45&gt;=P$7,'Invoice Register'!$G45&lt;=MIN(EOMONTH(P$7,0),'Invoice Register'!$B$5)),IF('Invoice Register'!$H45="",0,'Invoice Register'!$H45),0)+IF(AND('Invoice Register'!$I45&lt;&gt;"",'Invoice Register'!$I45&gt;=P$7,'Invoice Register'!$I45&lt;=MIN(EOMONTH(P$7,0),'Invoice Register'!$B$5)),IF('Invoice Register'!$J45="",0,'Invoice Register'!$J45),0))))</f>
        <v/>
      </c>
      <c r="Q46" s="48">
        <f>IF(OR($D46="",$C46=""),"",MAX(0,P46*(1+Q$6/1200*MAX(0,MIN(EOMONTH(Q$7,0),'Invoice Register'!$B$5)-MAX($D46,Q$7-1))/DAY(EOMONTH(Q$7,0)))-(IF(AND('Invoice Register'!$G45&lt;&gt;"",'Invoice Register'!$G45&gt;=Q$7,'Invoice Register'!$G45&lt;=MIN(EOMONTH(Q$7,0),'Invoice Register'!$B$5)),IF('Invoice Register'!$H45="",0,'Invoice Register'!$H45),0)+IF(AND('Invoice Register'!$I45&lt;&gt;"",'Invoice Register'!$I45&gt;=Q$7,'Invoice Register'!$I45&lt;=MIN(EOMONTH(Q$7,0),'Invoice Register'!$B$5)),IF('Invoice Register'!$J45="",0,'Invoice Register'!$J45),0))))</f>
        <v/>
      </c>
      <c r="R46" s="48">
        <f>IF(OR($D46="",$C46=""),"",MAX(0,Q46*(1+R$6/1200*MAX(0,MIN(EOMONTH(R$7,0),'Invoice Register'!$B$5)-MAX($D46,R$7-1))/DAY(EOMONTH(R$7,0)))-(IF(AND('Invoice Register'!$G45&lt;&gt;"",'Invoice Register'!$G45&gt;=R$7,'Invoice Register'!$G45&lt;=MIN(EOMONTH(R$7,0),'Invoice Register'!$B$5)),IF('Invoice Register'!$H45="",0,'Invoice Register'!$H45),0)+IF(AND('Invoice Register'!$I45&lt;&gt;"",'Invoice Register'!$I45&gt;=R$7,'Invoice Register'!$I45&lt;=MIN(EOMONTH(R$7,0),'Invoice Register'!$B$5)),IF('Invoice Register'!$J45="",0,'Invoice Register'!$J45),0))))</f>
        <v/>
      </c>
      <c r="S46" s="48">
        <f>IF(OR($D46="",$C46=""),"",MAX(0,R46*(1+S$6/1200*MAX(0,MIN(EOMONTH(S$7,0),'Invoice Register'!$B$5)-MAX($D46,S$7-1))/DAY(EOMONTH(S$7,0)))-(IF(AND('Invoice Register'!$G45&lt;&gt;"",'Invoice Register'!$G45&gt;=S$7,'Invoice Register'!$G45&lt;=MIN(EOMONTH(S$7,0),'Invoice Register'!$B$5)),IF('Invoice Register'!$H45="",0,'Invoice Register'!$H45),0)+IF(AND('Invoice Register'!$I45&lt;&gt;"",'Invoice Register'!$I45&gt;=S$7,'Invoice Register'!$I45&lt;=MIN(EOMONTH(S$7,0),'Invoice Register'!$B$5)),IF('Invoice Register'!$J45="",0,'Invoice Register'!$J45),0))))</f>
        <v/>
      </c>
      <c r="T46" s="48">
        <f>IF(OR($D46="",$C46=""),"",MAX(0,S46*(1+T$6/1200*MAX(0,MIN(EOMONTH(T$7,0),'Invoice Register'!$B$5)-MAX($D46,T$7-1))/DAY(EOMONTH(T$7,0)))-(IF(AND('Invoice Register'!$G45&lt;&gt;"",'Invoice Register'!$G45&gt;=T$7,'Invoice Register'!$G45&lt;=MIN(EOMONTH(T$7,0),'Invoice Register'!$B$5)),IF('Invoice Register'!$H45="",0,'Invoice Register'!$H45),0)+IF(AND('Invoice Register'!$I45&lt;&gt;"",'Invoice Register'!$I45&gt;=T$7,'Invoice Register'!$I45&lt;=MIN(EOMONTH(T$7,0),'Invoice Register'!$B$5)),IF('Invoice Register'!$J45="",0,'Invoice Register'!$J45),0))))</f>
        <v/>
      </c>
      <c r="U46" s="48">
        <f>IF(OR($D46="",$C46=""),"",MAX(0,T46*(1+U$6/1200*MAX(0,MIN(EOMONTH(U$7,0),'Invoice Register'!$B$5)-MAX($D46,U$7-1))/DAY(EOMONTH(U$7,0)))-(IF(AND('Invoice Register'!$G45&lt;&gt;"",'Invoice Register'!$G45&gt;=U$7,'Invoice Register'!$G45&lt;=MIN(EOMONTH(U$7,0),'Invoice Register'!$B$5)),IF('Invoice Register'!$H45="",0,'Invoice Register'!$H45),0)+IF(AND('Invoice Register'!$I45&lt;&gt;"",'Invoice Register'!$I45&gt;=U$7,'Invoice Register'!$I45&lt;=MIN(EOMONTH(U$7,0),'Invoice Register'!$B$5)),IF('Invoice Register'!$J45="",0,'Invoice Register'!$J45),0))))</f>
        <v/>
      </c>
      <c r="V46" s="48">
        <f>IF(OR($D46="",$C46=""),"",MAX(0,U46*(1+V$6/1200*MAX(0,MIN(EOMONTH(V$7,0),'Invoice Register'!$B$5)-MAX($D46,V$7-1))/DAY(EOMONTH(V$7,0)))-(IF(AND('Invoice Register'!$G45&lt;&gt;"",'Invoice Register'!$G45&gt;=V$7,'Invoice Register'!$G45&lt;=MIN(EOMONTH(V$7,0),'Invoice Register'!$B$5)),IF('Invoice Register'!$H45="",0,'Invoice Register'!$H45),0)+IF(AND('Invoice Register'!$I45&lt;&gt;"",'Invoice Register'!$I45&gt;=V$7,'Invoice Register'!$I45&lt;=MIN(EOMONTH(V$7,0),'Invoice Register'!$B$5)),IF('Invoice Register'!$J45="",0,'Invoice Register'!$J45),0))))</f>
        <v/>
      </c>
      <c r="W46" s="48">
        <f>IF(OR($D46="",$C46=""),"",MAX(0,V46*(1+W$6/1200*MAX(0,MIN(EOMONTH(W$7,0),'Invoice Register'!$B$5)-MAX($D46,W$7-1))/DAY(EOMONTH(W$7,0)))-(IF(AND('Invoice Register'!$G45&lt;&gt;"",'Invoice Register'!$G45&gt;=W$7,'Invoice Register'!$G45&lt;=MIN(EOMONTH(W$7,0),'Invoice Register'!$B$5)),IF('Invoice Register'!$H45="",0,'Invoice Register'!$H45),0)+IF(AND('Invoice Register'!$I45&lt;&gt;"",'Invoice Register'!$I45&gt;=W$7,'Invoice Register'!$I45&lt;=MIN(EOMONTH(W$7,0),'Invoice Register'!$B$5)),IF('Invoice Register'!$J45="",0,'Invoice Register'!$J45),0))))</f>
        <v/>
      </c>
      <c r="X46" s="48">
        <f>IF(OR($D46="",$C46=""),"",MAX(0,W46*(1+X$6/1200*MAX(0,MIN(EOMONTH(X$7,0),'Invoice Register'!$B$5)-MAX($D46,X$7-1))/DAY(EOMONTH(X$7,0)))-(IF(AND('Invoice Register'!$G45&lt;&gt;"",'Invoice Register'!$G45&gt;=X$7,'Invoice Register'!$G45&lt;=MIN(EOMONTH(X$7,0),'Invoice Register'!$B$5)),IF('Invoice Register'!$H45="",0,'Invoice Register'!$H45),0)+IF(AND('Invoice Register'!$I45&lt;&gt;"",'Invoice Register'!$I45&gt;=X$7,'Invoice Register'!$I45&lt;=MIN(EOMONTH(X$7,0),'Invoice Register'!$B$5)),IF('Invoice Register'!$J45="",0,'Invoice Register'!$J45),0))))</f>
        <v/>
      </c>
      <c r="Y46" s="48">
        <f>IF(OR($D46="",$C46=""),"",MAX(0,X46*(1+Y$6/1200*MAX(0,MIN(EOMONTH(Y$7,0),'Invoice Register'!$B$5)-MAX($D46,Y$7-1))/DAY(EOMONTH(Y$7,0)))-(IF(AND('Invoice Register'!$G45&lt;&gt;"",'Invoice Register'!$G45&gt;=Y$7,'Invoice Register'!$G45&lt;=MIN(EOMONTH(Y$7,0),'Invoice Register'!$B$5)),IF('Invoice Register'!$H45="",0,'Invoice Register'!$H45),0)+IF(AND('Invoice Register'!$I45&lt;&gt;"",'Invoice Register'!$I45&gt;=Y$7,'Invoice Register'!$I45&lt;=MIN(EOMONTH(Y$7,0),'Invoice Register'!$B$5)),IF('Invoice Register'!$J45="",0,'Invoice Register'!$J45),0))))</f>
        <v/>
      </c>
      <c r="Z46" s="48">
        <f>IF(OR($D46="",$C46=""),"",MAX(0,Y46*(1+Z$6/1200*MAX(0,MIN(EOMONTH(Z$7,0),'Invoice Register'!$B$5)-MAX($D46,Z$7-1))/DAY(EOMONTH(Z$7,0)))-(IF(AND('Invoice Register'!$G45&lt;&gt;"",'Invoice Register'!$G45&gt;=Z$7,'Invoice Register'!$G45&lt;=MIN(EOMONTH(Z$7,0),'Invoice Register'!$B$5)),IF('Invoice Register'!$H45="",0,'Invoice Register'!$H45),0)+IF(AND('Invoice Register'!$I45&lt;&gt;"",'Invoice Register'!$I45&gt;=Z$7,'Invoice Register'!$I45&lt;=MIN(EOMONTH(Z$7,0),'Invoice Register'!$B$5)),IF('Invoice Register'!$J45="",0,'Invoice Register'!$J45),0))))</f>
        <v/>
      </c>
      <c r="AA46" s="48">
        <f>IF(OR($D46="",$C46=""),"",MAX(0,Z46*(1+AA$6/1200*MAX(0,MIN(EOMONTH(AA$7,0),'Invoice Register'!$B$5)-MAX($D46,AA$7-1))/DAY(EOMONTH(AA$7,0)))-(IF(AND('Invoice Register'!$G45&lt;&gt;"",'Invoice Register'!$G45&gt;=AA$7,'Invoice Register'!$G45&lt;=MIN(EOMONTH(AA$7,0),'Invoice Register'!$B$5)),IF('Invoice Register'!$H45="",0,'Invoice Register'!$H45),0)+IF(AND('Invoice Register'!$I45&lt;&gt;"",'Invoice Register'!$I45&gt;=AA$7,'Invoice Register'!$I45&lt;=MIN(EOMONTH(AA$7,0),'Invoice Register'!$B$5)),IF('Invoice Register'!$J45="",0,'Invoice Register'!$J45),0))))</f>
        <v/>
      </c>
      <c r="AB46" s="48">
        <f>IF(OR($D46="",$C46=""),"",MAX(0,AA46*(1+AB$6/1200*MAX(0,MIN(EOMONTH(AB$7,0),'Invoice Register'!$B$5)-MAX($D46,AB$7-1))/DAY(EOMONTH(AB$7,0)))-(IF(AND('Invoice Register'!$G45&lt;&gt;"",'Invoice Register'!$G45&gt;=AB$7,'Invoice Register'!$G45&lt;=MIN(EOMONTH(AB$7,0),'Invoice Register'!$B$5)),IF('Invoice Register'!$H45="",0,'Invoice Register'!$H45),0)+IF(AND('Invoice Register'!$I45&lt;&gt;"",'Invoice Register'!$I45&gt;=AB$7,'Invoice Register'!$I45&lt;=MIN(EOMONTH(AB$7,0),'Invoice Register'!$B$5)),IF('Invoice Register'!$J45="",0,'Invoice Register'!$J45),0))))</f>
        <v/>
      </c>
      <c r="AC46" s="49">
        <f>IF(OR($D46="",$C46=""),"",ROUND(AB46+(IF(AND('Invoice Register'!$G45&lt;&gt;"",'Invoice Register'!$G45&lt;='Invoice Register'!$B$5),IF('Invoice Register'!$H45="",0,'Invoice Register'!$H45),0)+IF(AND('Invoice Register'!$I45&lt;&gt;"",'Invoice Register'!$I45&lt;='Invoice Register'!$B$5),IF('Invoice Register'!$J45="",0,'Invoice Register'!$J45),0))-$C46,2))</f>
        <v/>
      </c>
    </row>
    <row r="47" ht="15" customHeight="1" s="29">
      <c r="A47" s="46">
        <f>'Invoice Register'!A46</f>
        <v/>
      </c>
      <c r="B47" s="46">
        <f>'Invoice Register'!B46</f>
        <v/>
      </c>
      <c r="C47" s="46">
        <f>'Invoice Register'!E46</f>
        <v/>
      </c>
      <c r="D47" s="47">
        <f>'Invoice Register'!K46</f>
        <v/>
      </c>
      <c r="E47" s="48">
        <f>IF(OR($D47="",$C47=""),"",MAX(0,$C47*(1+E$6/1200*MAX(0,MIN(EOMONTH(E$7,0),'Invoice Register'!$B$5)-MAX($D47,E$7-1))/DAY(EOMONTH(E$7,0)))-(IF(AND('Invoice Register'!$G46&lt;&gt;"",'Invoice Register'!$G46&gt;=E$7,'Invoice Register'!$G46&lt;=MIN(EOMONTH(E$7,0),'Invoice Register'!$B$5)),IF('Invoice Register'!$H46="",0,'Invoice Register'!$H46),0)+IF(AND('Invoice Register'!$I46&lt;&gt;"",'Invoice Register'!$I46&gt;=E$7,'Invoice Register'!$I46&lt;=MIN(EOMONTH(E$7,0),'Invoice Register'!$B$5)),IF('Invoice Register'!$J46="",0,'Invoice Register'!$J46),0))))</f>
        <v/>
      </c>
      <c r="F47" s="48">
        <f>IF(OR($D47="",$C47=""),"",MAX(0,E47*(1+F$6/1200*MAX(0,MIN(EOMONTH(F$7,0),'Invoice Register'!$B$5)-MAX($D47,F$7-1))/DAY(EOMONTH(F$7,0)))-(IF(AND('Invoice Register'!$G46&lt;&gt;"",'Invoice Register'!$G46&gt;=F$7,'Invoice Register'!$G46&lt;=MIN(EOMONTH(F$7,0),'Invoice Register'!$B$5)),IF('Invoice Register'!$H46="",0,'Invoice Register'!$H46),0)+IF(AND('Invoice Register'!$I46&lt;&gt;"",'Invoice Register'!$I46&gt;=F$7,'Invoice Register'!$I46&lt;=MIN(EOMONTH(F$7,0),'Invoice Register'!$B$5)),IF('Invoice Register'!$J46="",0,'Invoice Register'!$J46),0))))</f>
        <v/>
      </c>
      <c r="G47" s="48">
        <f>IF(OR($D47="",$C47=""),"",MAX(0,F47*(1+G$6/1200*MAX(0,MIN(EOMONTH(G$7,0),'Invoice Register'!$B$5)-MAX($D47,G$7-1))/DAY(EOMONTH(G$7,0)))-(IF(AND('Invoice Register'!$G46&lt;&gt;"",'Invoice Register'!$G46&gt;=G$7,'Invoice Register'!$G46&lt;=MIN(EOMONTH(G$7,0),'Invoice Register'!$B$5)),IF('Invoice Register'!$H46="",0,'Invoice Register'!$H46),0)+IF(AND('Invoice Register'!$I46&lt;&gt;"",'Invoice Register'!$I46&gt;=G$7,'Invoice Register'!$I46&lt;=MIN(EOMONTH(G$7,0),'Invoice Register'!$B$5)),IF('Invoice Register'!$J46="",0,'Invoice Register'!$J46),0))))</f>
        <v/>
      </c>
      <c r="H47" s="48">
        <f>IF(OR($D47="",$C47=""),"",MAX(0,G47*(1+H$6/1200*MAX(0,MIN(EOMONTH(H$7,0),'Invoice Register'!$B$5)-MAX($D47,H$7-1))/DAY(EOMONTH(H$7,0)))-(IF(AND('Invoice Register'!$G46&lt;&gt;"",'Invoice Register'!$G46&gt;=H$7,'Invoice Register'!$G46&lt;=MIN(EOMONTH(H$7,0),'Invoice Register'!$B$5)),IF('Invoice Register'!$H46="",0,'Invoice Register'!$H46),0)+IF(AND('Invoice Register'!$I46&lt;&gt;"",'Invoice Register'!$I46&gt;=H$7,'Invoice Register'!$I46&lt;=MIN(EOMONTH(H$7,0),'Invoice Register'!$B$5)),IF('Invoice Register'!$J46="",0,'Invoice Register'!$J46),0))))</f>
        <v/>
      </c>
      <c r="I47" s="48">
        <f>IF(OR($D47="",$C47=""),"",MAX(0,H47*(1+I$6/1200*MAX(0,MIN(EOMONTH(I$7,0),'Invoice Register'!$B$5)-MAX($D47,I$7-1))/DAY(EOMONTH(I$7,0)))-(IF(AND('Invoice Register'!$G46&lt;&gt;"",'Invoice Register'!$G46&gt;=I$7,'Invoice Register'!$G46&lt;=MIN(EOMONTH(I$7,0),'Invoice Register'!$B$5)),IF('Invoice Register'!$H46="",0,'Invoice Register'!$H46),0)+IF(AND('Invoice Register'!$I46&lt;&gt;"",'Invoice Register'!$I46&gt;=I$7,'Invoice Register'!$I46&lt;=MIN(EOMONTH(I$7,0),'Invoice Register'!$B$5)),IF('Invoice Register'!$J46="",0,'Invoice Register'!$J46),0))))</f>
        <v/>
      </c>
      <c r="J47" s="48">
        <f>IF(OR($D47="",$C47=""),"",MAX(0,I47*(1+J$6/1200*MAX(0,MIN(EOMONTH(J$7,0),'Invoice Register'!$B$5)-MAX($D47,J$7-1))/DAY(EOMONTH(J$7,0)))-(IF(AND('Invoice Register'!$G46&lt;&gt;"",'Invoice Register'!$G46&gt;=J$7,'Invoice Register'!$G46&lt;=MIN(EOMONTH(J$7,0),'Invoice Register'!$B$5)),IF('Invoice Register'!$H46="",0,'Invoice Register'!$H46),0)+IF(AND('Invoice Register'!$I46&lt;&gt;"",'Invoice Register'!$I46&gt;=J$7,'Invoice Register'!$I46&lt;=MIN(EOMONTH(J$7,0),'Invoice Register'!$B$5)),IF('Invoice Register'!$J46="",0,'Invoice Register'!$J46),0))))</f>
        <v/>
      </c>
      <c r="K47" s="48">
        <f>IF(OR($D47="",$C47=""),"",MAX(0,J47*(1+K$6/1200*MAX(0,MIN(EOMONTH(K$7,0),'Invoice Register'!$B$5)-MAX($D47,K$7-1))/DAY(EOMONTH(K$7,0)))-(IF(AND('Invoice Register'!$G46&lt;&gt;"",'Invoice Register'!$G46&gt;=K$7,'Invoice Register'!$G46&lt;=MIN(EOMONTH(K$7,0),'Invoice Register'!$B$5)),IF('Invoice Register'!$H46="",0,'Invoice Register'!$H46),0)+IF(AND('Invoice Register'!$I46&lt;&gt;"",'Invoice Register'!$I46&gt;=K$7,'Invoice Register'!$I46&lt;=MIN(EOMONTH(K$7,0),'Invoice Register'!$B$5)),IF('Invoice Register'!$J46="",0,'Invoice Register'!$J46),0))))</f>
        <v/>
      </c>
      <c r="L47" s="48">
        <f>IF(OR($D47="",$C47=""),"",MAX(0,K47*(1+L$6/1200*MAX(0,MIN(EOMONTH(L$7,0),'Invoice Register'!$B$5)-MAX($D47,L$7-1))/DAY(EOMONTH(L$7,0)))-(IF(AND('Invoice Register'!$G46&lt;&gt;"",'Invoice Register'!$G46&gt;=L$7,'Invoice Register'!$G46&lt;=MIN(EOMONTH(L$7,0),'Invoice Register'!$B$5)),IF('Invoice Register'!$H46="",0,'Invoice Register'!$H46),0)+IF(AND('Invoice Register'!$I46&lt;&gt;"",'Invoice Register'!$I46&gt;=L$7,'Invoice Register'!$I46&lt;=MIN(EOMONTH(L$7,0),'Invoice Register'!$B$5)),IF('Invoice Register'!$J46="",0,'Invoice Register'!$J46),0))))</f>
        <v/>
      </c>
      <c r="M47" s="48">
        <f>IF(OR($D47="",$C47=""),"",MAX(0,L47*(1+M$6/1200*MAX(0,MIN(EOMONTH(M$7,0),'Invoice Register'!$B$5)-MAX($D47,M$7-1))/DAY(EOMONTH(M$7,0)))-(IF(AND('Invoice Register'!$G46&lt;&gt;"",'Invoice Register'!$G46&gt;=M$7,'Invoice Register'!$G46&lt;=MIN(EOMONTH(M$7,0),'Invoice Register'!$B$5)),IF('Invoice Register'!$H46="",0,'Invoice Register'!$H46),0)+IF(AND('Invoice Register'!$I46&lt;&gt;"",'Invoice Register'!$I46&gt;=M$7,'Invoice Register'!$I46&lt;=MIN(EOMONTH(M$7,0),'Invoice Register'!$B$5)),IF('Invoice Register'!$J46="",0,'Invoice Register'!$J46),0))))</f>
        <v/>
      </c>
      <c r="N47" s="48">
        <f>IF(OR($D47="",$C47=""),"",MAX(0,M47*(1+N$6/1200*MAX(0,MIN(EOMONTH(N$7,0),'Invoice Register'!$B$5)-MAX($D47,N$7-1))/DAY(EOMONTH(N$7,0)))-(IF(AND('Invoice Register'!$G46&lt;&gt;"",'Invoice Register'!$G46&gt;=N$7,'Invoice Register'!$G46&lt;=MIN(EOMONTH(N$7,0),'Invoice Register'!$B$5)),IF('Invoice Register'!$H46="",0,'Invoice Register'!$H46),0)+IF(AND('Invoice Register'!$I46&lt;&gt;"",'Invoice Register'!$I46&gt;=N$7,'Invoice Register'!$I46&lt;=MIN(EOMONTH(N$7,0),'Invoice Register'!$B$5)),IF('Invoice Register'!$J46="",0,'Invoice Register'!$J46),0))))</f>
        <v/>
      </c>
      <c r="O47" s="48">
        <f>IF(OR($D47="",$C47=""),"",MAX(0,N47*(1+O$6/1200*MAX(0,MIN(EOMONTH(O$7,0),'Invoice Register'!$B$5)-MAX($D47,O$7-1))/DAY(EOMONTH(O$7,0)))-(IF(AND('Invoice Register'!$G46&lt;&gt;"",'Invoice Register'!$G46&gt;=O$7,'Invoice Register'!$G46&lt;=MIN(EOMONTH(O$7,0),'Invoice Register'!$B$5)),IF('Invoice Register'!$H46="",0,'Invoice Register'!$H46),0)+IF(AND('Invoice Register'!$I46&lt;&gt;"",'Invoice Register'!$I46&gt;=O$7,'Invoice Register'!$I46&lt;=MIN(EOMONTH(O$7,0),'Invoice Register'!$B$5)),IF('Invoice Register'!$J46="",0,'Invoice Register'!$J46),0))))</f>
        <v/>
      </c>
      <c r="P47" s="48">
        <f>IF(OR($D47="",$C47=""),"",MAX(0,O47*(1+P$6/1200*MAX(0,MIN(EOMONTH(P$7,0),'Invoice Register'!$B$5)-MAX($D47,P$7-1))/DAY(EOMONTH(P$7,0)))-(IF(AND('Invoice Register'!$G46&lt;&gt;"",'Invoice Register'!$G46&gt;=P$7,'Invoice Register'!$G46&lt;=MIN(EOMONTH(P$7,0),'Invoice Register'!$B$5)),IF('Invoice Register'!$H46="",0,'Invoice Register'!$H46),0)+IF(AND('Invoice Register'!$I46&lt;&gt;"",'Invoice Register'!$I46&gt;=P$7,'Invoice Register'!$I46&lt;=MIN(EOMONTH(P$7,0),'Invoice Register'!$B$5)),IF('Invoice Register'!$J46="",0,'Invoice Register'!$J46),0))))</f>
        <v/>
      </c>
      <c r="Q47" s="48">
        <f>IF(OR($D47="",$C47=""),"",MAX(0,P47*(1+Q$6/1200*MAX(0,MIN(EOMONTH(Q$7,0),'Invoice Register'!$B$5)-MAX($D47,Q$7-1))/DAY(EOMONTH(Q$7,0)))-(IF(AND('Invoice Register'!$G46&lt;&gt;"",'Invoice Register'!$G46&gt;=Q$7,'Invoice Register'!$G46&lt;=MIN(EOMONTH(Q$7,0),'Invoice Register'!$B$5)),IF('Invoice Register'!$H46="",0,'Invoice Register'!$H46),0)+IF(AND('Invoice Register'!$I46&lt;&gt;"",'Invoice Register'!$I46&gt;=Q$7,'Invoice Register'!$I46&lt;=MIN(EOMONTH(Q$7,0),'Invoice Register'!$B$5)),IF('Invoice Register'!$J46="",0,'Invoice Register'!$J46),0))))</f>
        <v/>
      </c>
      <c r="R47" s="48">
        <f>IF(OR($D47="",$C47=""),"",MAX(0,Q47*(1+R$6/1200*MAX(0,MIN(EOMONTH(R$7,0),'Invoice Register'!$B$5)-MAX($D47,R$7-1))/DAY(EOMONTH(R$7,0)))-(IF(AND('Invoice Register'!$G46&lt;&gt;"",'Invoice Register'!$G46&gt;=R$7,'Invoice Register'!$G46&lt;=MIN(EOMONTH(R$7,0),'Invoice Register'!$B$5)),IF('Invoice Register'!$H46="",0,'Invoice Register'!$H46),0)+IF(AND('Invoice Register'!$I46&lt;&gt;"",'Invoice Register'!$I46&gt;=R$7,'Invoice Register'!$I46&lt;=MIN(EOMONTH(R$7,0),'Invoice Register'!$B$5)),IF('Invoice Register'!$J46="",0,'Invoice Register'!$J46),0))))</f>
        <v/>
      </c>
      <c r="S47" s="48">
        <f>IF(OR($D47="",$C47=""),"",MAX(0,R47*(1+S$6/1200*MAX(0,MIN(EOMONTH(S$7,0),'Invoice Register'!$B$5)-MAX($D47,S$7-1))/DAY(EOMONTH(S$7,0)))-(IF(AND('Invoice Register'!$G46&lt;&gt;"",'Invoice Register'!$G46&gt;=S$7,'Invoice Register'!$G46&lt;=MIN(EOMONTH(S$7,0),'Invoice Register'!$B$5)),IF('Invoice Register'!$H46="",0,'Invoice Register'!$H46),0)+IF(AND('Invoice Register'!$I46&lt;&gt;"",'Invoice Register'!$I46&gt;=S$7,'Invoice Register'!$I46&lt;=MIN(EOMONTH(S$7,0),'Invoice Register'!$B$5)),IF('Invoice Register'!$J46="",0,'Invoice Register'!$J46),0))))</f>
        <v/>
      </c>
      <c r="T47" s="48">
        <f>IF(OR($D47="",$C47=""),"",MAX(0,S47*(1+T$6/1200*MAX(0,MIN(EOMONTH(T$7,0),'Invoice Register'!$B$5)-MAX($D47,T$7-1))/DAY(EOMONTH(T$7,0)))-(IF(AND('Invoice Register'!$G46&lt;&gt;"",'Invoice Register'!$G46&gt;=T$7,'Invoice Register'!$G46&lt;=MIN(EOMONTH(T$7,0),'Invoice Register'!$B$5)),IF('Invoice Register'!$H46="",0,'Invoice Register'!$H46),0)+IF(AND('Invoice Register'!$I46&lt;&gt;"",'Invoice Register'!$I46&gt;=T$7,'Invoice Register'!$I46&lt;=MIN(EOMONTH(T$7,0),'Invoice Register'!$B$5)),IF('Invoice Register'!$J46="",0,'Invoice Register'!$J46),0))))</f>
        <v/>
      </c>
      <c r="U47" s="48">
        <f>IF(OR($D47="",$C47=""),"",MAX(0,T47*(1+U$6/1200*MAX(0,MIN(EOMONTH(U$7,0),'Invoice Register'!$B$5)-MAX($D47,U$7-1))/DAY(EOMONTH(U$7,0)))-(IF(AND('Invoice Register'!$G46&lt;&gt;"",'Invoice Register'!$G46&gt;=U$7,'Invoice Register'!$G46&lt;=MIN(EOMONTH(U$7,0),'Invoice Register'!$B$5)),IF('Invoice Register'!$H46="",0,'Invoice Register'!$H46),0)+IF(AND('Invoice Register'!$I46&lt;&gt;"",'Invoice Register'!$I46&gt;=U$7,'Invoice Register'!$I46&lt;=MIN(EOMONTH(U$7,0),'Invoice Register'!$B$5)),IF('Invoice Register'!$J46="",0,'Invoice Register'!$J46),0))))</f>
        <v/>
      </c>
      <c r="V47" s="48">
        <f>IF(OR($D47="",$C47=""),"",MAX(0,U47*(1+V$6/1200*MAX(0,MIN(EOMONTH(V$7,0),'Invoice Register'!$B$5)-MAX($D47,V$7-1))/DAY(EOMONTH(V$7,0)))-(IF(AND('Invoice Register'!$G46&lt;&gt;"",'Invoice Register'!$G46&gt;=V$7,'Invoice Register'!$G46&lt;=MIN(EOMONTH(V$7,0),'Invoice Register'!$B$5)),IF('Invoice Register'!$H46="",0,'Invoice Register'!$H46),0)+IF(AND('Invoice Register'!$I46&lt;&gt;"",'Invoice Register'!$I46&gt;=V$7,'Invoice Register'!$I46&lt;=MIN(EOMONTH(V$7,0),'Invoice Register'!$B$5)),IF('Invoice Register'!$J46="",0,'Invoice Register'!$J46),0))))</f>
        <v/>
      </c>
      <c r="W47" s="48">
        <f>IF(OR($D47="",$C47=""),"",MAX(0,V47*(1+W$6/1200*MAX(0,MIN(EOMONTH(W$7,0),'Invoice Register'!$B$5)-MAX($D47,W$7-1))/DAY(EOMONTH(W$7,0)))-(IF(AND('Invoice Register'!$G46&lt;&gt;"",'Invoice Register'!$G46&gt;=W$7,'Invoice Register'!$G46&lt;=MIN(EOMONTH(W$7,0),'Invoice Register'!$B$5)),IF('Invoice Register'!$H46="",0,'Invoice Register'!$H46),0)+IF(AND('Invoice Register'!$I46&lt;&gt;"",'Invoice Register'!$I46&gt;=W$7,'Invoice Register'!$I46&lt;=MIN(EOMONTH(W$7,0),'Invoice Register'!$B$5)),IF('Invoice Register'!$J46="",0,'Invoice Register'!$J46),0))))</f>
        <v/>
      </c>
      <c r="X47" s="48">
        <f>IF(OR($D47="",$C47=""),"",MAX(0,W47*(1+X$6/1200*MAX(0,MIN(EOMONTH(X$7,0),'Invoice Register'!$B$5)-MAX($D47,X$7-1))/DAY(EOMONTH(X$7,0)))-(IF(AND('Invoice Register'!$G46&lt;&gt;"",'Invoice Register'!$G46&gt;=X$7,'Invoice Register'!$G46&lt;=MIN(EOMONTH(X$7,0),'Invoice Register'!$B$5)),IF('Invoice Register'!$H46="",0,'Invoice Register'!$H46),0)+IF(AND('Invoice Register'!$I46&lt;&gt;"",'Invoice Register'!$I46&gt;=X$7,'Invoice Register'!$I46&lt;=MIN(EOMONTH(X$7,0),'Invoice Register'!$B$5)),IF('Invoice Register'!$J46="",0,'Invoice Register'!$J46),0))))</f>
        <v/>
      </c>
      <c r="Y47" s="48">
        <f>IF(OR($D47="",$C47=""),"",MAX(0,X47*(1+Y$6/1200*MAX(0,MIN(EOMONTH(Y$7,0),'Invoice Register'!$B$5)-MAX($D47,Y$7-1))/DAY(EOMONTH(Y$7,0)))-(IF(AND('Invoice Register'!$G46&lt;&gt;"",'Invoice Register'!$G46&gt;=Y$7,'Invoice Register'!$G46&lt;=MIN(EOMONTH(Y$7,0),'Invoice Register'!$B$5)),IF('Invoice Register'!$H46="",0,'Invoice Register'!$H46),0)+IF(AND('Invoice Register'!$I46&lt;&gt;"",'Invoice Register'!$I46&gt;=Y$7,'Invoice Register'!$I46&lt;=MIN(EOMONTH(Y$7,0),'Invoice Register'!$B$5)),IF('Invoice Register'!$J46="",0,'Invoice Register'!$J46),0))))</f>
        <v/>
      </c>
      <c r="Z47" s="48">
        <f>IF(OR($D47="",$C47=""),"",MAX(0,Y47*(1+Z$6/1200*MAX(0,MIN(EOMONTH(Z$7,0),'Invoice Register'!$B$5)-MAX($D47,Z$7-1))/DAY(EOMONTH(Z$7,0)))-(IF(AND('Invoice Register'!$G46&lt;&gt;"",'Invoice Register'!$G46&gt;=Z$7,'Invoice Register'!$G46&lt;=MIN(EOMONTH(Z$7,0),'Invoice Register'!$B$5)),IF('Invoice Register'!$H46="",0,'Invoice Register'!$H46),0)+IF(AND('Invoice Register'!$I46&lt;&gt;"",'Invoice Register'!$I46&gt;=Z$7,'Invoice Register'!$I46&lt;=MIN(EOMONTH(Z$7,0),'Invoice Register'!$B$5)),IF('Invoice Register'!$J46="",0,'Invoice Register'!$J46),0))))</f>
        <v/>
      </c>
      <c r="AA47" s="48">
        <f>IF(OR($D47="",$C47=""),"",MAX(0,Z47*(1+AA$6/1200*MAX(0,MIN(EOMONTH(AA$7,0),'Invoice Register'!$B$5)-MAX($D47,AA$7-1))/DAY(EOMONTH(AA$7,0)))-(IF(AND('Invoice Register'!$G46&lt;&gt;"",'Invoice Register'!$G46&gt;=AA$7,'Invoice Register'!$G46&lt;=MIN(EOMONTH(AA$7,0),'Invoice Register'!$B$5)),IF('Invoice Register'!$H46="",0,'Invoice Register'!$H46),0)+IF(AND('Invoice Register'!$I46&lt;&gt;"",'Invoice Register'!$I46&gt;=AA$7,'Invoice Register'!$I46&lt;=MIN(EOMONTH(AA$7,0),'Invoice Register'!$B$5)),IF('Invoice Register'!$J46="",0,'Invoice Register'!$J46),0))))</f>
        <v/>
      </c>
      <c r="AB47" s="48">
        <f>IF(OR($D47="",$C47=""),"",MAX(0,AA47*(1+AB$6/1200*MAX(0,MIN(EOMONTH(AB$7,0),'Invoice Register'!$B$5)-MAX($D47,AB$7-1))/DAY(EOMONTH(AB$7,0)))-(IF(AND('Invoice Register'!$G46&lt;&gt;"",'Invoice Register'!$G46&gt;=AB$7,'Invoice Register'!$G46&lt;=MIN(EOMONTH(AB$7,0),'Invoice Register'!$B$5)),IF('Invoice Register'!$H46="",0,'Invoice Register'!$H46),0)+IF(AND('Invoice Register'!$I46&lt;&gt;"",'Invoice Register'!$I46&gt;=AB$7,'Invoice Register'!$I46&lt;=MIN(EOMONTH(AB$7,0),'Invoice Register'!$B$5)),IF('Invoice Register'!$J46="",0,'Invoice Register'!$J46),0))))</f>
        <v/>
      </c>
      <c r="AC47" s="49">
        <f>IF(OR($D47="",$C47=""),"",ROUND(AB47+(IF(AND('Invoice Register'!$G46&lt;&gt;"",'Invoice Register'!$G46&lt;='Invoice Register'!$B$5),IF('Invoice Register'!$H46="",0,'Invoice Register'!$H46),0)+IF(AND('Invoice Register'!$I46&lt;&gt;"",'Invoice Register'!$I46&lt;='Invoice Register'!$B$5),IF('Invoice Register'!$J46="",0,'Invoice Register'!$J46),0))-$C47,2))</f>
        <v/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0" formatRows="1" sort="1" password="BBBC"/>
  <mergeCells count="4">
    <mergeCell ref="A3:AC3"/>
    <mergeCell ref="A2:AC2"/>
    <mergeCell ref="A1:AC1"/>
    <mergeCell ref="A5:AC5"/>
  </mergeCell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4.xml><?xml version="1.0" encoding="utf-8"?>
<worksheet xmlns="http://schemas.openxmlformats.org/spreadsheetml/2006/main">
  <sheetPr filterMode="0">
    <outlinePr summaryBelow="1" summaryRight="1"/>
    <pageSetUpPr fitToPage="0"/>
  </sheetPr>
  <dimension ref="A1:C13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70" customWidth="1" style="28" min="1" max="1"/>
    <col width="20" customWidth="1" style="28" min="2" max="2"/>
    <col width="34" customWidth="1" style="28" min="3" max="3"/>
  </cols>
  <sheetData>
    <row r="1" ht="27.75" customHeight="1" s="29">
      <c r="A1" s="30" t="inlineStr">
        <is>
          <t>CalcGuru</t>
        </is>
      </c>
    </row>
    <row r="2" ht="19.5" customHeight="1" s="29">
      <c r="A2" s="31" t="inlineStr">
        <is>
          <t>MSME Supplier Ageing + Section 43B(h) Working File - FY 2025-26 (AY 2026-27) - Clause 22 (Form 3CD) and Section 22 (MSMED) Summary</t>
        </is>
      </c>
    </row>
    <row r="3" ht="16.5" customHeight="1" s="29">
      <c r="A3" s="32" t="inlineStr">
        <is>
          <t>All auto - computed from the Invoice Register and Interest Ledger for invoices dated in FY 2025-26. Applicable-supplier invoices only (43B(h) status not "Outside").</t>
        </is>
      </c>
    </row>
    <row r="5" ht="15" customHeight="1" s="29">
      <c r="A5" s="33" t="inlineStr">
        <is>
          <t>Particular</t>
        </is>
      </c>
      <c r="B5" s="33" t="inlineStr">
        <is>
          <t>Amount (Rs)</t>
        </is>
      </c>
      <c r="C5" s="33" t="inlineStr">
        <is>
          <t>Where it goes</t>
        </is>
      </c>
    </row>
    <row r="6" ht="23.85" customHeight="1" s="29">
      <c r="A6" s="50" t="inlineStr">
        <is>
          <t>Total amount required to be paid u/s 15 MSMED during the year (invoices raised in FY)</t>
        </is>
      </c>
      <c r="B6" s="49">
        <f>SUMPRODUCT(('Invoice Register'!$C$7:$C$46&gt;=DATE(2025,4,1))*('Invoice Register'!$C$7:$C$46&lt;=DATE(2026,3,31))*('Invoice Register'!$P$7:$P$46&lt;&gt;"Outside 43B(h)")*('Invoice Register'!$P$7:$P$46&lt;&gt;"")*'Invoice Register'!$E$7:$E$46)</f>
        <v/>
      </c>
      <c r="C6" s="51" t="inlineStr">
        <is>
          <t>Clause 22(ii), Form 3CD</t>
        </is>
      </c>
    </row>
    <row r="7" ht="15" customHeight="1" s="29">
      <c r="A7" s="50" t="inlineStr">
        <is>
          <t>Of which paid WITHIN the s.15 time limit (15/45 days)</t>
        </is>
      </c>
      <c r="B7" s="49">
        <f>SUMPRODUCT(('Invoice Register'!$C$7:$C$46&gt;=DATE(2025,4,1))*('Invoice Register'!$C$7:$C$46&lt;=DATE(2026,3,31))*('Invoice Register'!$P$7:$P$46&lt;&gt;"Outside 43B(h)")*('Invoice Register'!$P$7:$P$46&lt;&gt;"")*IF(ISNUMBER('Invoice Register'!$O$7:$O$46),'Invoice Register'!$O$7:$O$46,0))</f>
        <v/>
      </c>
      <c r="C7" s="51" t="inlineStr">
        <is>
          <t>Clause 22(iii)(a)</t>
        </is>
      </c>
    </row>
    <row r="8" ht="15" customHeight="1" s="29">
      <c r="A8" s="50" t="inlineStr">
        <is>
          <t>Balance - paid beyond limit or unpaid = section 43B(h) inadmissible</t>
        </is>
      </c>
      <c r="B8" s="49">
        <f>B6-B7</f>
        <v/>
      </c>
      <c r="C8" s="51" t="inlineStr">
        <is>
          <t>Clause 22(iii)(b) - disallowance</t>
        </is>
      </c>
    </row>
    <row r="9" ht="23.85" customHeight="1" s="29">
      <c r="A9" s="50" t="inlineStr">
        <is>
          <t>Interest u/s 16 MSMED accrued up to the as-on date (inadmissible u/s 23 - never deductible)</t>
        </is>
      </c>
      <c r="B9" s="49">
        <f>SUMPRODUCT(('Invoice Register'!$P$7:$P$46&lt;&gt;"Outside 43B(h)")*('Invoice Register'!$P$7:$P$46&lt;&gt;"")*IF(ISNUMBER('Interest Ledger'!$AC$8:$AC$47),'Interest Ledger'!$AC$8:$AC$47,0))</f>
        <v/>
      </c>
      <c r="C9" s="51" t="inlineStr">
        <is>
          <t>Clause 22(i) + s.22(iv) MSMED</t>
        </is>
      </c>
    </row>
    <row r="10" ht="15" customHeight="1" s="29">
      <c r="A10" s="50" t="inlineStr">
        <is>
          <t>Principal remaining unpaid to micro/small suppliers at the as-on date</t>
        </is>
      </c>
      <c r="B10" s="49">
        <f>SUMPRODUCT(('Invoice Register'!$P$7:$P$46&lt;&gt;"Outside 43B(h)")*('Invoice Register'!$P$7:$P$46&lt;&gt;"")*IF(ISNUMBER('Invoice Register'!$L$7:$L$46),'Invoice Register'!$L$7:$L$46,0))</f>
        <v/>
      </c>
      <c r="C10" s="51" t="inlineStr">
        <is>
          <t>s.22(i) MSMED / Schedule III disclosure</t>
        </is>
      </c>
    </row>
    <row r="11" ht="15" customHeight="1" s="29">
      <c r="A11" s="50" t="inlineStr">
        <is>
          <t>Payments made BEYOND the appointed day during the year (paid late)</t>
        </is>
      </c>
      <c r="B11" s="49">
        <f>SUMPRODUCT(('Invoice Register'!$C$7:$C$46&gt;=DATE(2025,4,1))*('Invoice Register'!$C$7:$C$46&lt;=DATE(2026,3,31))*('Invoice Register'!$P$7:$P$46&lt;&gt;"Outside 43B(h)")*('Invoice Register'!$P$7:$P$46&lt;&gt;"")*(IF(ISNUMBER('Invoice Register'!$E$7:$E$46),'Invoice Register'!$E$7:$E$46,0)-IF(ISNUMBER('Invoice Register'!$O$7:$O$46),'Invoice Register'!$O$7:$O$46,0)))-B8</f>
        <v/>
      </c>
      <c r="C11" s="51" t="inlineStr">
        <is>
          <t>s.22(ii) MSMED (with interest paid, if any)</t>
        </is>
      </c>
    </row>
    <row r="13" ht="22.35" customHeight="1" s="29">
      <c r="A13" s="36" t="inlineStr">
        <is>
          <t>Notes: figures are indicative workings for the tax auditor - verify supplier Udyam status, acceptance dates and part payments. Interest u/s 16 is PERMANENTLY disallowed (s.23) and continues to accrue until actual payment. The five-point s.22 MSMED disclosure also goes into the financial statements of every audited buyer.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0" formatRows="1" sort="1" password="BBBC"/>
  <mergeCells count="4">
    <mergeCell ref="A1:C1"/>
    <mergeCell ref="A3:C3"/>
    <mergeCell ref="A13:C13"/>
    <mergeCell ref="A2:C2"/>
  </mergeCell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5.xml><?xml version="1.0" encoding="utf-8"?>
<worksheet xmlns="http://schemas.openxmlformats.org/spreadsheetml/2006/main">
  <sheetPr filterMode="0">
    <outlinePr summaryBelow="1" summaryRight="1"/>
    <pageSetUpPr fitToPage="0"/>
  </sheetPr>
  <dimension ref="A1:D23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26" customWidth="1" style="28" min="1" max="1"/>
    <col width="14" customWidth="1" style="28" min="2" max="2"/>
    <col width="22" customWidth="1" style="28" min="3" max="3"/>
    <col width="40" customWidth="1" style="28" min="4" max="4"/>
  </cols>
  <sheetData>
    <row r="1" ht="27.75" customHeight="1" s="29">
      <c r="A1" s="30" t="inlineStr">
        <is>
          <t>CalcGuru</t>
        </is>
      </c>
    </row>
    <row r="2" ht="19.5" customHeight="1" s="29">
      <c r="A2" s="31" t="inlineStr">
        <is>
          <t>MSME Supplier Ageing + Section 43B(h) Working File - FY 2025-26 (AY 2026-27) - MCA Form MSME-1 Extract (companies only)</t>
        </is>
      </c>
    </row>
    <row r="3" ht="16.5" customHeight="1" s="29">
      <c r="A3" s="32" t="inlineStr">
        <is>
          <t>Half-yearly return of outstanding dues to micro/small suppliers beyond 45 days. Apr-Sep: file by 31 Oct. Oct-Mar: file by 30 Apr. Set the AS-ON date on the Invoice Register to the half-year end first.</t>
        </is>
      </c>
    </row>
    <row r="5" ht="22.35" customHeight="1" s="29">
      <c r="A5" s="33" t="inlineStr">
        <is>
          <t>Supplier (from Master)</t>
        </is>
      </c>
      <c r="B5" s="33" t="inlineStr">
        <is>
          <t>PAN</t>
        </is>
      </c>
      <c r="C5" s="33" t="inlineStr">
        <is>
          <t>Amount outstanding beyond 45 days (auto)</t>
        </is>
      </c>
      <c r="D5" s="33" t="inlineStr">
        <is>
          <t>Reason for delay (fill)</t>
        </is>
      </c>
    </row>
    <row r="6" ht="15" customHeight="1" s="29">
      <c r="A6" s="52">
        <f>IF('Supplier Master'!A6="","",'Supplier Master'!A6)</f>
        <v/>
      </c>
      <c r="B6" s="52">
        <f>IF('Supplier Master'!A6="","",'Supplier Master'!B6)</f>
        <v/>
      </c>
      <c r="C6" s="49">
        <f>IF(A6="","",SUMIFS('Invoice Register'!$L$7:$L$46,'Invoice Register'!$A$7:$A$46,A6,'Invoice Register'!$M$7:$M$46,"&gt;45"))</f>
        <v/>
      </c>
      <c r="D6" s="34" t="n"/>
    </row>
    <row r="7" ht="15" customHeight="1" s="29">
      <c r="A7" s="52">
        <f>IF('Supplier Master'!A7="","",'Supplier Master'!A7)</f>
        <v/>
      </c>
      <c r="B7" s="52">
        <f>IF('Supplier Master'!A7="","",'Supplier Master'!B7)</f>
        <v/>
      </c>
      <c r="C7" s="49">
        <f>IF(A7="","",SUMIFS('Invoice Register'!$L$7:$L$46,'Invoice Register'!$A$7:$A$46,A7,'Invoice Register'!$M$7:$M$46,"&gt;45"))</f>
        <v/>
      </c>
      <c r="D7" s="34" t="n"/>
    </row>
    <row r="8" ht="15" customHeight="1" s="29">
      <c r="A8" s="52">
        <f>IF('Supplier Master'!A8="","",'Supplier Master'!A8)</f>
        <v/>
      </c>
      <c r="B8" s="52">
        <f>IF('Supplier Master'!A8="","",'Supplier Master'!B8)</f>
        <v/>
      </c>
      <c r="C8" s="49">
        <f>IF(A8="","",SUMIFS('Invoice Register'!$L$7:$L$46,'Invoice Register'!$A$7:$A$46,A8,'Invoice Register'!$M$7:$M$46,"&gt;45"))</f>
        <v/>
      </c>
      <c r="D8" s="34" t="n"/>
    </row>
    <row r="9" ht="15" customHeight="1" s="29">
      <c r="A9" s="52">
        <f>IF('Supplier Master'!A9="","",'Supplier Master'!A9)</f>
        <v/>
      </c>
      <c r="B9" s="52">
        <f>IF('Supplier Master'!A9="","",'Supplier Master'!B9)</f>
        <v/>
      </c>
      <c r="C9" s="49">
        <f>IF(A9="","",SUMIFS('Invoice Register'!$L$7:$L$46,'Invoice Register'!$A$7:$A$46,A9,'Invoice Register'!$M$7:$M$46,"&gt;45"))</f>
        <v/>
      </c>
      <c r="D9" s="34" t="n"/>
    </row>
    <row r="10" ht="15" customHeight="1" s="29">
      <c r="A10" s="52">
        <f>IF('Supplier Master'!A10="","",'Supplier Master'!A10)</f>
        <v/>
      </c>
      <c r="B10" s="52">
        <f>IF('Supplier Master'!A10="","",'Supplier Master'!B10)</f>
        <v/>
      </c>
      <c r="C10" s="49">
        <f>IF(A10="","",SUMIFS('Invoice Register'!$L$7:$L$46,'Invoice Register'!$A$7:$A$46,A10,'Invoice Register'!$M$7:$M$46,"&gt;45"))</f>
        <v/>
      </c>
      <c r="D10" s="34" t="n"/>
    </row>
    <row r="11" ht="15" customHeight="1" s="29">
      <c r="A11" s="52">
        <f>IF('Supplier Master'!A11="","",'Supplier Master'!A11)</f>
        <v/>
      </c>
      <c r="B11" s="52">
        <f>IF('Supplier Master'!A11="","",'Supplier Master'!B11)</f>
        <v/>
      </c>
      <c r="C11" s="49">
        <f>IF(A11="","",SUMIFS('Invoice Register'!$L$7:$L$46,'Invoice Register'!$A$7:$A$46,A11,'Invoice Register'!$M$7:$M$46,"&gt;45"))</f>
        <v/>
      </c>
      <c r="D11" s="34" t="n"/>
    </row>
    <row r="12" ht="15" customHeight="1" s="29">
      <c r="A12" s="52">
        <f>IF('Supplier Master'!A12="","",'Supplier Master'!A12)</f>
        <v/>
      </c>
      <c r="B12" s="52">
        <f>IF('Supplier Master'!A12="","",'Supplier Master'!B12)</f>
        <v/>
      </c>
      <c r="C12" s="49">
        <f>IF(A12="","",SUMIFS('Invoice Register'!$L$7:$L$46,'Invoice Register'!$A$7:$A$46,A12,'Invoice Register'!$M$7:$M$46,"&gt;45"))</f>
        <v/>
      </c>
      <c r="D12" s="34" t="n"/>
    </row>
    <row r="13" ht="15" customHeight="1" s="29">
      <c r="A13" s="52">
        <f>IF('Supplier Master'!A13="","",'Supplier Master'!A13)</f>
        <v/>
      </c>
      <c r="B13" s="52">
        <f>IF('Supplier Master'!A13="","",'Supplier Master'!B13)</f>
        <v/>
      </c>
      <c r="C13" s="49">
        <f>IF(A13="","",SUMIFS('Invoice Register'!$L$7:$L$46,'Invoice Register'!$A$7:$A$46,A13,'Invoice Register'!$M$7:$M$46,"&gt;45"))</f>
        <v/>
      </c>
      <c r="D13" s="34" t="n"/>
    </row>
    <row r="14" ht="15" customHeight="1" s="29">
      <c r="A14" s="52">
        <f>IF('Supplier Master'!A14="","",'Supplier Master'!A14)</f>
        <v/>
      </c>
      <c r="B14" s="52">
        <f>IF('Supplier Master'!A14="","",'Supplier Master'!B14)</f>
        <v/>
      </c>
      <c r="C14" s="49">
        <f>IF(A14="","",SUMIFS('Invoice Register'!$L$7:$L$46,'Invoice Register'!$A$7:$A$46,A14,'Invoice Register'!$M$7:$M$46,"&gt;45"))</f>
        <v/>
      </c>
      <c r="D14" s="34" t="n"/>
    </row>
    <row r="15" ht="15" customHeight="1" s="29">
      <c r="A15" s="52">
        <f>IF('Supplier Master'!A15="","",'Supplier Master'!A15)</f>
        <v/>
      </c>
      <c r="B15" s="52">
        <f>IF('Supplier Master'!A15="","",'Supplier Master'!B15)</f>
        <v/>
      </c>
      <c r="C15" s="49">
        <f>IF(A15="","",SUMIFS('Invoice Register'!$L$7:$L$46,'Invoice Register'!$A$7:$A$46,A15,'Invoice Register'!$M$7:$M$46,"&gt;45"))</f>
        <v/>
      </c>
      <c r="D15" s="34" t="n"/>
    </row>
    <row r="16" ht="15" customHeight="1" s="29">
      <c r="A16" s="52">
        <f>IF('Supplier Master'!A16="","",'Supplier Master'!A16)</f>
        <v/>
      </c>
      <c r="B16" s="52">
        <f>IF('Supplier Master'!A16="","",'Supplier Master'!B16)</f>
        <v/>
      </c>
      <c r="C16" s="49">
        <f>IF(A16="","",SUMIFS('Invoice Register'!$L$7:$L$46,'Invoice Register'!$A$7:$A$46,A16,'Invoice Register'!$M$7:$M$46,"&gt;45"))</f>
        <v/>
      </c>
      <c r="D16" s="34" t="n"/>
    </row>
    <row r="17" ht="15" customHeight="1" s="29">
      <c r="A17" s="52">
        <f>IF('Supplier Master'!A17="","",'Supplier Master'!A17)</f>
        <v/>
      </c>
      <c r="B17" s="52">
        <f>IF('Supplier Master'!A17="","",'Supplier Master'!B17)</f>
        <v/>
      </c>
      <c r="C17" s="49">
        <f>IF(A17="","",SUMIFS('Invoice Register'!$L$7:$L$46,'Invoice Register'!$A$7:$A$46,A17,'Invoice Register'!$M$7:$M$46,"&gt;45"))</f>
        <v/>
      </c>
      <c r="D17" s="34" t="n"/>
    </row>
    <row r="18" ht="15" customHeight="1" s="29">
      <c r="A18" s="52">
        <f>IF('Supplier Master'!A18="","",'Supplier Master'!A18)</f>
        <v/>
      </c>
      <c r="B18" s="52">
        <f>IF('Supplier Master'!A18="","",'Supplier Master'!B18)</f>
        <v/>
      </c>
      <c r="C18" s="49">
        <f>IF(A18="","",SUMIFS('Invoice Register'!$L$7:$L$46,'Invoice Register'!$A$7:$A$46,A18,'Invoice Register'!$M$7:$M$46,"&gt;45"))</f>
        <v/>
      </c>
      <c r="D18" s="34" t="n"/>
    </row>
    <row r="19" ht="15" customHeight="1" s="29">
      <c r="A19" s="52">
        <f>IF('Supplier Master'!A19="","",'Supplier Master'!A19)</f>
        <v/>
      </c>
      <c r="B19" s="52">
        <f>IF('Supplier Master'!A19="","",'Supplier Master'!B19)</f>
        <v/>
      </c>
      <c r="C19" s="49">
        <f>IF(A19="","",SUMIFS('Invoice Register'!$L$7:$L$46,'Invoice Register'!$A$7:$A$46,A19,'Invoice Register'!$M$7:$M$46,"&gt;45"))</f>
        <v/>
      </c>
      <c r="D19" s="34" t="n"/>
    </row>
    <row r="20" ht="15" customHeight="1" s="29">
      <c r="A20" s="52">
        <f>IF('Supplier Master'!A20="","",'Supplier Master'!A20)</f>
        <v/>
      </c>
      <c r="B20" s="52">
        <f>IF('Supplier Master'!A20="","",'Supplier Master'!B20)</f>
        <v/>
      </c>
      <c r="C20" s="49">
        <f>IF(A20="","",SUMIFS('Invoice Register'!$L$7:$L$46,'Invoice Register'!$A$7:$A$46,A20,'Invoice Register'!$M$7:$M$46,"&gt;45"))</f>
        <v/>
      </c>
      <c r="D20" s="34" t="n"/>
    </row>
    <row r="21" ht="15" customHeight="1" s="29">
      <c r="A21" s="53" t="inlineStr">
        <is>
          <t>TOTAL</t>
        </is>
      </c>
      <c r="C21" s="49">
        <f>SUM(C6:C20)</f>
        <v/>
      </c>
    </row>
    <row r="23" ht="32.8" customHeight="1" s="29">
      <c r="A23" s="36" t="inlineStr">
        <is>
          <t>Note: this extract lists ALL micro/small Udyam suppliers with dues beyond 45 days (inclusive approach). Whether dues to TRADER suppliers belong in MSME-1 is debated (MSME Ministry OM treats trader Udyam registration as PSL-only) - apply your reporting policy consistently and document it. Cross-check the half-year windows: Apr-Sep (file by 31 Oct) and Oct-Mar (file by 30 Apr).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0" formatRows="1" sort="1" password="BBBC"/>
  <mergeCells count="4">
    <mergeCell ref="A1:D1"/>
    <mergeCell ref="A23:D23"/>
    <mergeCell ref="A3:D3"/>
    <mergeCell ref="A2:D2"/>
  </mergeCell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xl/worksheets/sheet6.xml><?xml version="1.0" encoding="utf-8"?>
<worksheet xmlns="http://schemas.openxmlformats.org/spreadsheetml/2006/main">
  <sheetPr filterMode="0">
    <outlinePr summaryBelow="1" summaryRight="1"/>
    <pageSetUpPr fitToPage="0"/>
  </sheetPr>
  <dimension ref="A1:C20"/>
  <sheetViews>
    <sheetView showFormulas="0" showGridLines="1" showRowColHeaders="1" showZeros="1" rightToLeft="0" tabSelected="0" showOutlineSymbols="1" defaultGridColor="1" view="normal" topLeftCell="A1" colorId="64" zoomScale="100" zoomScaleNormal="100" zoomScalePageLayoutView="100" workbookViewId="0">
      <selection pane="topLeft" activeCell="A1" activeCellId="0" sqref="A1"/>
    </sheetView>
  </sheetViews>
  <sheetFormatPr baseColWidth="8" defaultColWidth="8.6796875" defaultRowHeight="15" customHeight="0" zeroHeight="0" outlineLevelRow="0"/>
  <cols>
    <col width="18" customWidth="1" style="28" min="1" max="1"/>
    <col width="12" customWidth="1" style="28" min="2" max="3"/>
  </cols>
  <sheetData>
    <row r="1" ht="27.75" customHeight="1" s="29">
      <c r="A1" s="30" t="inlineStr">
        <is>
          <t>CalcGuru</t>
        </is>
      </c>
    </row>
    <row r="2" ht="19.5" customHeight="1" s="29">
      <c r="A2" s="31" t="inlineStr">
        <is>
          <t>MSME Supplier Ageing + Section 43B(h) Working File - FY 2025-26 (AY 2026-27) - RBI Bank Rate History</t>
        </is>
      </c>
    </row>
    <row r="3" ht="16.5" customHeight="1" s="29">
      <c r="A3" s="32" t="inlineStr">
        <is>
          <t>Section 16 MSMED rate = 3x bank rate, compounded monthly. Source: RBI/DICGC. Verified 9-Jul-2026 - update after each RBI MPC.</t>
        </is>
      </c>
    </row>
    <row r="5" ht="15" customHeight="1" s="29">
      <c r="A5" s="33" t="inlineStr">
        <is>
          <t>Effective from</t>
        </is>
      </c>
      <c r="B5" s="33" t="inlineStr">
        <is>
          <t>Bank rate %</t>
        </is>
      </c>
      <c r="C5" s="33" t="inlineStr">
        <is>
          <t>3x rate %</t>
        </is>
      </c>
    </row>
    <row r="6" ht="15" customHeight="1" s="29">
      <c r="A6" s="54" t="n">
        <v>43742</v>
      </c>
      <c r="B6" s="52" t="n">
        <v>5.4</v>
      </c>
      <c r="C6" s="52">
        <f>B6*3</f>
        <v/>
      </c>
    </row>
    <row r="7" ht="15" customHeight="1" s="29">
      <c r="A7" s="54" t="n">
        <v>43917</v>
      </c>
      <c r="B7" s="52" t="n">
        <v>4.65</v>
      </c>
      <c r="C7" s="52">
        <f>B7*3</f>
        <v/>
      </c>
    </row>
    <row r="8" ht="15" customHeight="1" s="29">
      <c r="A8" s="54" t="n">
        <v>43973</v>
      </c>
      <c r="B8" s="52" t="n">
        <v>4.25</v>
      </c>
      <c r="C8" s="52">
        <f>B8*3</f>
        <v/>
      </c>
    </row>
    <row r="9" ht="15" customHeight="1" s="29">
      <c r="A9" s="54" t="n">
        <v>44685</v>
      </c>
      <c r="B9" s="52" t="n">
        <v>4.65</v>
      </c>
      <c r="C9" s="52">
        <f>B9*3</f>
        <v/>
      </c>
    </row>
    <row r="10" ht="15" customHeight="1" s="29">
      <c r="A10" s="54" t="n">
        <v>44720</v>
      </c>
      <c r="B10" s="52" t="n">
        <v>5.15</v>
      </c>
      <c r="C10" s="52">
        <f>B10*3</f>
        <v/>
      </c>
    </row>
    <row r="11" ht="15" customHeight="1" s="29">
      <c r="A11" s="54" t="n">
        <v>44778</v>
      </c>
      <c r="B11" s="52" t="n">
        <v>5.65</v>
      </c>
      <c r="C11" s="52">
        <f>B11*3</f>
        <v/>
      </c>
    </row>
    <row r="12" ht="15" customHeight="1" s="29">
      <c r="A12" s="54" t="n">
        <v>44834</v>
      </c>
      <c r="B12" s="52" t="n">
        <v>6.15</v>
      </c>
      <c r="C12" s="52">
        <f>B12*3</f>
        <v/>
      </c>
    </row>
    <row r="13" ht="15" customHeight="1" s="29">
      <c r="A13" s="54" t="n">
        <v>44902</v>
      </c>
      <c r="B13" s="52" t="n">
        <v>6.5</v>
      </c>
      <c r="C13" s="52">
        <f>B13*3</f>
        <v/>
      </c>
    </row>
    <row r="14" ht="15" customHeight="1" s="29">
      <c r="A14" s="54" t="n">
        <v>44965</v>
      </c>
      <c r="B14" s="52" t="n">
        <v>6.75</v>
      </c>
      <c r="C14" s="52">
        <f>B14*3</f>
        <v/>
      </c>
    </row>
    <row r="15" ht="15" customHeight="1" s="29">
      <c r="A15" s="54" t="n">
        <v>45695</v>
      </c>
      <c r="B15" s="52" t="n">
        <v>6.5</v>
      </c>
      <c r="C15" s="52">
        <f>B15*3</f>
        <v/>
      </c>
    </row>
    <row r="16" ht="15" customHeight="1" s="29">
      <c r="A16" s="54" t="n">
        <v>45756</v>
      </c>
      <c r="B16" s="52" t="n">
        <v>6.25</v>
      </c>
      <c r="C16" s="52">
        <f>B16*3</f>
        <v/>
      </c>
    </row>
    <row r="17" ht="15" customHeight="1" s="29">
      <c r="A17" s="54" t="n">
        <v>45814</v>
      </c>
      <c r="B17" s="52" t="n">
        <v>5.75</v>
      </c>
      <c r="C17" s="52">
        <f>B17*3</f>
        <v/>
      </c>
    </row>
    <row r="18" ht="15" customHeight="1" s="29">
      <c r="A18" s="54" t="n">
        <v>45996</v>
      </c>
      <c r="B18" s="52" t="n">
        <v>5.5</v>
      </c>
      <c r="C18" s="52">
        <f>B18*3</f>
        <v/>
      </c>
    </row>
    <row r="20" ht="15" customHeight="1" s="29">
      <c r="A20" s="39" t="inlineStr">
        <is>
          <t>The ledger looks up the rate in force at the start of each month. For a day-level court-ready computation use calcguru.in/msme-delayed-payment-interest-calculator/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0" formatRows="1" sort="1" password="BBBC"/>
  <mergeCells count="3">
    <mergeCell ref="A1:C1"/>
    <mergeCell ref="A3:C3"/>
    <mergeCell ref="A2:C2"/>
  </mergeCells>
  <printOptions horizontalCentered="0" verticalCentered="0" headings="0" gridLines="0" gridLinesSet="1"/>
  <pageMargins left="0.75" right="0.75" top="1" bottom="1" header="0.511811023622047" footer="0.511811023622047"/>
  <pageSetup orientation="portrait" paperSize="9" scale="100" fitToHeight="1" fitToWidth="1" pageOrder="downThenOver" blackAndWhite="0" draft="0" horizontalDpi="300" verticalDpi="300" copies="1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:language xmlns:dc="http://purl.org/dc/elements/1.1/">en-US</dc:language>
  <dcterms:created xmlns:dcterms="http://purl.org/dc/terms/" xmlns:xsi="http://www.w3.org/2001/XMLSchema-instance" xsi:type="dcterms:W3CDTF">2026-07-09T14:58:01Z</dcterms:created>
  <dcterms:modified xmlns:dcterms="http://purl.org/dc/terms/" xmlns:xsi="http://www.w3.org/2001/XMLSchema-instance" xsi:type="dcterms:W3CDTF">2026-07-09T15:14:05Z</dcterms:modified>
  <cp:revision>0</cp:revision>
</cp:coreProperties>
</file>