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ARO Tester" sheetId="2" state="visible" r:id="rId2"/>
    <sheet xmlns:r="http://schemas.openxmlformats.org/officeDocument/2006/relationships" name="Audit Programme" sheetId="3" state="visible" r:id="rId3"/>
    <sheet xmlns:r="http://schemas.openxmlformats.org/officeDocument/2006/relationships" name="SA-CoAct Checklist" sheetId="4" state="visible" r:id="rId4"/>
    <sheet xmlns:r="http://schemas.openxmlformats.org/officeDocument/2006/relationships" name="File Index SA230" sheetId="5" state="visible" r:id="rId5"/>
    <sheet xmlns:r="http://schemas.openxmlformats.org/officeDocument/2006/relationships" name="UDIN Log" sheetId="6" state="visible" r:id="rId6"/>
  </sheets>
  <definedNames/>
  <calcPr calcId="124519" fullCalcOnLoad="1"/>
</workbook>
</file>

<file path=xl/styles.xml><?xml version="1.0" encoding="utf-8"?>
<styleSheet xmlns="http://schemas.openxmlformats.org/spreadsheetml/2006/main">
  <numFmts count="2">
    <numFmt numFmtId="164" formatCode="DD-MMM-YYYY"/>
    <numFmt numFmtId="165" formatCode="DD-MMM-YY"/>
  </numFmts>
  <fonts count="21">
    <font>
      <name val="Calibri"/>
      <family val="2"/>
      <color theme="1"/>
      <sz val="11"/>
      <scheme val="minor"/>
    </font>
    <font>
      <name val="Arial"/>
      <b val="1"/>
      <color rgb="00FFFFFF"/>
      <sz val="16"/>
    </font>
    <font>
      <name val="Arial"/>
      <color rgb="006B7280"/>
      <sz val="10"/>
    </font>
    <font>
      <name val="Arial"/>
      <b val="1"/>
      <color rgb="001E3A8A"/>
      <sz val="10"/>
    </font>
    <font>
      <name val="Arial"/>
      <b val="1"/>
      <color rgb="001F2937"/>
      <sz val="10"/>
    </font>
    <font>
      <name val="Arial"/>
      <color rgb="001F2937"/>
      <sz val="9"/>
    </font>
    <font>
      <name val="Arial"/>
      <b val="1"/>
      <color rgb="00FFFFFF"/>
      <sz val="11"/>
    </font>
    <font>
      <name val="Arial"/>
      <color rgb="006B7280"/>
      <sz val="8"/>
    </font>
    <font>
      <name val="Arial"/>
      <b val="1"/>
      <color rgb="00FFFFFF"/>
      <sz val="13"/>
    </font>
    <font>
      <name val="Arial"/>
      <color rgb="006B7280"/>
      <sz val="9"/>
    </font>
    <font>
      <name val="Arial"/>
      <color rgb="001F2937"/>
      <sz val="9.5"/>
    </font>
    <font>
      <name val="Arial"/>
      <b val="1"/>
      <color rgb="00FFFFFF"/>
      <sz val="10"/>
    </font>
    <font>
      <name val="Arial"/>
      <b val="1"/>
      <color rgb="001E3A8A"/>
      <sz val="11"/>
    </font>
    <font>
      <name val="Arial"/>
      <b val="1"/>
      <color rgb="00B91C1C"/>
      <sz val="11"/>
    </font>
    <font>
      <name val="Arial"/>
      <b val="1"/>
      <color rgb="00B91C1C"/>
      <sz val="10"/>
    </font>
    <font>
      <name val="Arial"/>
      <b val="1"/>
      <color rgb="00FFFFFF"/>
      <sz val="9"/>
    </font>
    <font>
      <name val="Arial"/>
      <color rgb="001F2937"/>
      <sz val="8.5"/>
    </font>
    <font>
      <name val="Arial"/>
      <b val="1"/>
      <color rgb="001F2937"/>
      <sz val="9"/>
    </font>
    <font>
      <name val="Arial"/>
      <color rgb="001F2937"/>
      <sz val="10"/>
    </font>
    <font>
      <name val="Arial"/>
      <b val="1"/>
      <color rgb="001E3A8A"/>
      <sz val="9"/>
    </font>
    <font>
      <name val="Arial"/>
      <color rgb="006B7280"/>
      <sz val="8.5"/>
    </font>
  </fonts>
  <fills count="6">
    <fill>
      <patternFill/>
    </fill>
    <fill>
      <patternFill patternType="gray125"/>
    </fill>
    <fill>
      <patternFill patternType="solid">
        <fgColor rgb="001E3A8A"/>
      </patternFill>
    </fill>
    <fill>
      <patternFill patternType="solid">
        <fgColor rgb="00EEF2FF"/>
      </patternFill>
    </fill>
    <fill>
      <patternFill patternType="solid">
        <fgColor rgb="00FFF4C2"/>
      </patternFill>
    </fill>
    <fill>
      <patternFill patternType="solid">
        <fgColor rgb="00F9731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37">
    <xf numFmtId="0" fontId="0" fillId="0" borderId="0" pivotButton="0" quotePrefix="0" xfId="0"/>
    <xf numFmtId="0" fontId="1" fillId="2" borderId="0" applyAlignment="1" pivotButton="0" quotePrefix="0" xfId="0">
      <alignment vertical="center" wrapText="1"/>
    </xf>
    <xf numFmtId="0" fontId="2" fillId="0" borderId="0" pivotButton="0" quotePrefix="0" xfId="0"/>
    <xf numFmtId="0" fontId="3" fillId="3" borderId="0" applyAlignment="1" pivotButton="0" quotePrefix="0" xfId="0">
      <alignment vertical="center" wrapText="1"/>
    </xf>
    <xf numFmtId="0" fontId="4" fillId="0" borderId="0" pivotButton="0" quotePrefix="0" xfId="0"/>
    <xf numFmtId="0" fontId="5" fillId="0" borderId="0" applyAlignment="1" pivotButton="0" quotePrefix="0" xfId="0">
      <alignment vertical="top" wrapText="1"/>
    </xf>
    <xf numFmtId="0" fontId="6" fillId="2" borderId="0" applyAlignment="1" pivotButton="0" quotePrefix="0" xfId="0">
      <alignment vertical="center" wrapText="1"/>
    </xf>
    <xf numFmtId="0" fontId="3" fillId="0" borderId="0" pivotButton="0" quotePrefix="0" xfId="0"/>
    <xf numFmtId="0" fontId="7" fillId="0" borderId="0" applyAlignment="1" pivotButton="0" quotePrefix="0" xfId="0">
      <alignment vertical="top" wrapText="1"/>
    </xf>
    <xf numFmtId="0" fontId="8" fillId="2" borderId="0" applyAlignment="1" pivotButton="0" quotePrefix="0" xfId="0">
      <alignment vertical="center" wrapText="1"/>
    </xf>
    <xf numFmtId="0" fontId="9" fillId="0" borderId="0" pivotButton="0" quotePrefix="0" xfId="0"/>
    <xf numFmtId="0" fontId="10" fillId="0" borderId="0" applyAlignment="1" pivotButton="0" quotePrefix="0" xfId="0">
      <alignment vertical="top" wrapText="1"/>
    </xf>
    <xf numFmtId="0" fontId="0" fillId="4" borderId="1" applyAlignment="1" applyProtection="1" pivotButton="0" quotePrefix="0" xfId="0">
      <alignment vertical="center" wrapText="1"/>
      <protection locked="0" hidden="0"/>
    </xf>
    <xf numFmtId="3" fontId="0" fillId="4" borderId="1" applyAlignment="1" applyProtection="1" pivotButton="0" quotePrefix="0" xfId="0">
      <alignment vertical="center" wrapText="1"/>
      <protection locked="0" hidden="0"/>
    </xf>
    <xf numFmtId="0" fontId="11" fillId="5" borderId="0" applyAlignment="1" pivotButton="0" quotePrefix="0" xfId="0">
      <alignment vertical="center" wrapText="1"/>
    </xf>
    <xf numFmtId="0" fontId="12" fillId="0" borderId="0" pivotButton="0" quotePrefix="0" xfId="0"/>
    <xf numFmtId="0" fontId="13" fillId="0" borderId="0" applyAlignment="1" pivotButton="0" quotePrefix="0" xfId="0">
      <alignment vertical="center" wrapText="1"/>
    </xf>
    <xf numFmtId="0" fontId="14" fillId="0" borderId="0" applyAlignment="1" pivotButton="0" quotePrefix="0" xfId="0">
      <alignment vertical="center" wrapText="1"/>
    </xf>
    <xf numFmtId="0" fontId="15" fillId="2" borderId="0" applyAlignment="1" pivotButton="0" quotePrefix="0" xfId="0">
      <alignment vertical="center" wrapText="1"/>
    </xf>
    <xf numFmtId="0" fontId="16" fillId="0" borderId="1" applyAlignment="1" pivotButton="0" quotePrefix="0" xfId="0">
      <alignment vertical="top" wrapText="1"/>
    </xf>
    <xf numFmtId="0" fontId="17" fillId="0" borderId="1" applyAlignment="1" pivotButton="0" quotePrefix="0" xfId="0">
      <alignment vertical="center" wrapText="1"/>
    </xf>
    <xf numFmtId="0" fontId="5" fillId="4" borderId="1" applyAlignment="1" applyProtection="1" pivotButton="0" quotePrefix="0" xfId="0">
      <alignment vertical="top" wrapText="1"/>
      <protection locked="0" hidden="0"/>
    </xf>
    <xf numFmtId="0" fontId="17" fillId="0" borderId="0" pivotButton="0" quotePrefix="0" xfId="0"/>
    <xf numFmtId="0" fontId="18" fillId="4" borderId="1" applyAlignment="1" applyProtection="1" pivotButton="0" quotePrefix="0" xfId="0">
      <alignment vertical="center" wrapText="1"/>
      <protection locked="0" hidden="0"/>
    </xf>
    <xf numFmtId="0" fontId="5" fillId="0" borderId="1" pivotButton="0" quotePrefix="0" xfId="0"/>
    <xf numFmtId="0" fontId="5" fillId="0" borderId="1" applyAlignment="1" pivotButton="0" quotePrefix="0" xfId="0">
      <alignment vertical="top" wrapText="1"/>
    </xf>
    <xf numFmtId="0" fontId="19" fillId="0" borderId="1" applyAlignment="1" pivotButton="0" quotePrefix="0" xfId="0">
      <alignment vertical="top" wrapText="1"/>
    </xf>
    <xf numFmtId="164" fontId="0" fillId="4" borderId="1" applyAlignment="1" applyProtection="1" pivotButton="0" quotePrefix="0" xfId="0">
      <alignment vertical="center" wrapText="1"/>
      <protection locked="0" hidden="0"/>
    </xf>
    <xf numFmtId="0" fontId="18" fillId="0" borderId="0" pivotButton="0" quotePrefix="0" xfId="0"/>
    <xf numFmtId="164" fontId="14" fillId="0" borderId="0" pivotButton="0" quotePrefix="0" xfId="0"/>
    <xf numFmtId="164" fontId="4" fillId="0" borderId="0" pivotButton="0" quotePrefix="0" xfId="0"/>
    <xf numFmtId="0" fontId="20" fillId="0" borderId="0" pivotButton="0" quotePrefix="0" xfId="0"/>
    <xf numFmtId="0" fontId="5" fillId="4" borderId="1" applyAlignment="1" applyProtection="1" pivotButton="0" quotePrefix="0" xfId="0">
      <alignment vertical="center" wrapText="1"/>
      <protection locked="0" hidden="0"/>
    </xf>
    <xf numFmtId="0" fontId="15" fillId="2" borderId="0" pivotButton="0" quotePrefix="0" xfId="0"/>
    <xf numFmtId="0" fontId="20" fillId="0" borderId="0" applyAlignment="1" pivotButton="0" quotePrefix="0" xfId="0">
      <alignment vertical="top" wrapText="1"/>
    </xf>
    <xf numFmtId="165" fontId="5" fillId="4" borderId="1" applyAlignment="1" applyProtection="1" pivotButton="0" quotePrefix="0" xfId="0">
      <alignment vertical="center" wrapText="1"/>
      <protection locked="0" hidden="0"/>
    </xf>
    <xf numFmtId="0" fontId="5"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B2:C18"/>
  <sheetViews>
    <sheetView showGridLines="0" workbookViewId="0">
      <selection activeCell="A1" sqref="A1"/>
    </sheetView>
  </sheetViews>
  <sheetFormatPr baseColWidth="8" defaultRowHeight="15"/>
  <cols>
    <col width="3" customWidth="1" min="1" max="1"/>
    <col width="30" customWidth="1" min="2" max="2"/>
    <col width="72" customWidth="1" min="3" max="3"/>
  </cols>
  <sheetData>
    <row r="2">
      <c r="B2" s="1" t="inlineStr">
        <is>
          <t>CalcGuru  |  AUDIT DOCUMENTATION PACK</t>
        </is>
      </c>
    </row>
    <row r="3">
      <c r="B3" s="2" t="inlineStr">
        <is>
          <t>Statutory audit checklist, audit programme, CARO 2020 tester, SA 230 file index and UDIN log - one workbook</t>
        </is>
      </c>
    </row>
    <row r="5">
      <c r="B5" s="3" t="inlineStr">
        <is>
          <t>Version</t>
        </is>
      </c>
      <c r="C5" s="4" t="inlineStr">
        <is>
          <t>v1.0 - for FY 2025-26 audits (AY 2026-27) - prepared July 2026</t>
        </is>
      </c>
    </row>
    <row r="6" ht="52" customHeight="1">
      <c r="B6" s="3" t="inlineStr">
        <is>
          <t>Currency check</t>
        </is>
      </c>
      <c r="C6" s="5" t="inlineStr">
        <is>
          <t>CARO 2020 in force, unamended since Dec-2020  |  Rule 11(g) audit-trail reporting incl. preservation applies  |  SQC 1 remains the mandatory quality-control standard - ICAI deferred SQM 1/SQM 2 on 31-Mar-2026  |  UDIN: generate within 60 days, revoke within 48 hours, 60-tax-audit ceiling per partner effective 1-Apr-2026</t>
        </is>
      </c>
    </row>
    <row r="8">
      <c r="B8" s="6" t="inlineStr">
        <is>
          <t>What is inside</t>
        </is>
      </c>
    </row>
    <row r="9" ht="28" customHeight="1">
      <c r="B9" s="7" t="inlineStr">
        <is>
          <t>CARO Tester</t>
        </is>
      </c>
      <c r="C9" s="5" t="inlineStr">
        <is>
          <t>Enter seven figures and a few flags - the sheet tells you whether CARO 2020 and IFC reporting u/s 143(3)(i) apply, and switches each of the 21 clauses on or off.</t>
        </is>
      </c>
    </row>
    <row r="10" ht="28" customHeight="1">
      <c r="B10" s="7" t="inlineStr">
        <is>
          <t>Audit Programme</t>
        </is>
      </c>
      <c r="C10" s="5" t="inlineStr">
        <is>
          <t>Area-wise procedures for a private-company statutory audit with WP references, sign-offs and a tax-audit add-on block mapped to Form 3CD clauses.</t>
        </is>
      </c>
    </row>
    <row r="11" ht="28" customHeight="1">
      <c r="B11" s="7" t="inlineStr">
        <is>
          <t>SA-CoAct Checklist</t>
        </is>
      </c>
      <c r="C11" s="5" t="inlineStr">
        <is>
          <t>Documentation every SA demands, the section 143(3) report items, Rule 11 including the four audit-trail assertions, and the acceptance/independence gate.</t>
        </is>
      </c>
    </row>
    <row r="12" ht="28" customHeight="1">
      <c r="B12" s="7" t="inlineStr">
        <is>
          <t>File Index SA230</t>
        </is>
      </c>
      <c r="C12" s="5" t="inlineStr">
        <is>
          <t>Permanent-file and current-file index with the 60-day assembly countdown and the 7-year retention date, computed from your report date.</t>
        </is>
      </c>
    </row>
    <row r="13" ht="28" customHeight="1">
      <c r="B13" s="7" t="inlineStr">
        <is>
          <t>UDIN Log</t>
        </is>
      </c>
      <c r="C13" s="5" t="inlineStr">
        <is>
          <t>Register with the 60-day generation check, the e-filing update check and a live count against the 60-tax-audit ceiling per partner.</t>
        </is>
      </c>
    </row>
    <row r="15">
      <c r="B15" s="6" t="inlineStr">
        <is>
          <t>How to use</t>
        </is>
      </c>
    </row>
    <row r="16" ht="44" customHeight="1">
      <c r="B16" s="5" t="inlineStr">
        <is>
          <t>Cream-coloured cells are the only cells you type in - everything else is locked. Start on the CARO Tester, then work the Programme and Checklist tabs, keep the File Index current as papers land, and log every signature in the UDIN tab the day you sign. One workbook per client per year; save as &lt;Client&gt;-FY2025-26-AuditPack.xlsx.</t>
        </is>
      </c>
    </row>
    <row r="18" ht="40" customHeight="1">
      <c r="B18" s="8" t="inlineStr">
        <is>
          <t>Prepared by CalcGuru (calcguru.in) and reviewed by a practising Chartered Accountant. Wording is original and paraphrased from the underlying law - Companies Act 2013, CARO 2020, the Standards on Auditing and ICAI guidance - and is a working aid, not a substitute for the standards themselves or for professional judgment. Free for professional use; not for resale.</t>
        </is>
      </c>
    </row>
  </sheetData>
  <sheetProtection selectLockedCells="0" selectUnlockedCells="0" sheet="1" objects="0" insertRows="1" insertHyperlinks="1" autoFilter="1" scenarios="0" formatColumns="0" deleteColumns="1" insertColumns="1" pivotTables="1" deleteRows="1" formatCells="1" formatRows="0" sort="1" password="BBBC"/>
  <mergeCells count="6">
    <mergeCell ref="B16:C16"/>
    <mergeCell ref="B2:C2"/>
    <mergeCell ref="B15:C15"/>
    <mergeCell ref="B3:C3"/>
    <mergeCell ref="B18:C18"/>
    <mergeCell ref="B8:C8"/>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B2:H53"/>
  <sheetViews>
    <sheetView showGridLines="0" workbookViewId="0">
      <selection activeCell="A1" sqref="A1"/>
    </sheetView>
  </sheetViews>
  <sheetFormatPr baseColWidth="8" defaultRowHeight="15"/>
  <cols>
    <col width="2.5" customWidth="1" min="1" max="1"/>
    <col width="52" customWidth="1" min="2" max="2"/>
    <col width="18" customWidth="1" min="3" max="3"/>
    <col width="13" customWidth="1" min="4" max="4"/>
    <col width="56" customWidth="1" min="5" max="5"/>
    <col width="12" customWidth="1" min="6" max="6"/>
    <col width="26" customWidth="1" min="7" max="7"/>
    <col width="10" customWidth="1" min="8" max="8"/>
  </cols>
  <sheetData>
    <row r="2">
      <c r="B2" s="9" t="inlineStr">
        <is>
          <t>CARO 2020 + IFC APPLICABILITY TESTER</t>
        </is>
      </c>
    </row>
    <row r="3">
      <c r="B3" s="10" t="inlineStr">
        <is>
          <t>Fill the cream cells. Everything below - including the 21-clause tracker - switches automatically.</t>
        </is>
      </c>
    </row>
    <row r="5" ht="24" customHeight="1">
      <c r="B5" s="11" t="inlineStr">
        <is>
          <t>Company type</t>
        </is>
      </c>
      <c r="C5" s="12" t="inlineStr">
        <is>
          <t>Private</t>
        </is>
      </c>
    </row>
    <row r="6" ht="24" customHeight="1">
      <c r="B6" s="11" t="inlineStr">
        <is>
          <t>Banking or insurance company?</t>
        </is>
      </c>
      <c r="C6" s="12" t="inlineStr">
        <is>
          <t>No</t>
        </is>
      </c>
    </row>
    <row r="7" ht="24" customHeight="1">
      <c r="B7" s="11" t="inlineStr">
        <is>
          <t>Licensed under section 8 (charitable objects)?</t>
        </is>
      </c>
      <c r="C7" s="12" t="inlineStr">
        <is>
          <t>No</t>
        </is>
      </c>
    </row>
    <row r="8" ht="24" customHeight="1">
      <c r="B8" s="11" t="inlineStr">
        <is>
          <t>One Person Company (OPC)?</t>
        </is>
      </c>
      <c r="C8" s="12" t="inlineStr">
        <is>
          <t>No</t>
        </is>
      </c>
    </row>
    <row r="9" ht="24" customHeight="1">
      <c r="B9" s="11" t="inlineStr">
        <is>
          <t>Nidhi company?</t>
        </is>
      </c>
      <c r="C9" s="12" t="inlineStr">
        <is>
          <t>No</t>
        </is>
      </c>
    </row>
    <row r="10" ht="24" customHeight="1">
      <c r="B10" s="11" t="inlineStr">
        <is>
          <t>NBFC / Core Investment Company (registered or required to be)?</t>
        </is>
      </c>
      <c r="C10" s="12" t="inlineStr">
        <is>
          <t>No</t>
        </is>
      </c>
    </row>
    <row r="11" ht="24" customHeight="1">
      <c r="B11" s="11" t="inlineStr">
        <is>
          <t>Holding or subsidiary of a PUBLIC company?</t>
        </is>
      </c>
      <c r="C11" s="12" t="inlineStr">
        <is>
          <t>No</t>
        </is>
      </c>
    </row>
    <row r="12" ht="24" customHeight="1">
      <c r="B12" s="11" t="inlineStr">
        <is>
          <t>Holding or subsidiary of ANY company (public or private)?</t>
        </is>
      </c>
      <c r="C12" s="12" t="inlineStr">
        <is>
          <t>No</t>
        </is>
      </c>
    </row>
    <row r="13" ht="24" customHeight="1">
      <c r="B13" s="11" t="inlineStr">
        <is>
          <t>Paid-up capital as at the balance-sheet date (Rs)</t>
        </is>
      </c>
      <c r="C13" s="13" t="n">
        <v>0</v>
      </c>
    </row>
    <row r="14" ht="24" customHeight="1">
      <c r="B14" s="11" t="inlineStr">
        <is>
          <t>Reserves and surplus as at the balance-sheet date (Rs)</t>
        </is>
      </c>
      <c r="C14" s="13" t="n">
        <v>0</v>
      </c>
    </row>
    <row r="15" ht="24" customHeight="1">
      <c r="B15" s="11" t="inlineStr">
        <is>
          <t>Total revenue for the year per Schedule III, incl. discontinuing operations (Rs)</t>
        </is>
      </c>
      <c r="C15" s="13" t="n">
        <v>0</v>
      </c>
    </row>
    <row r="16" ht="24" customHeight="1">
      <c r="B16" s="11" t="inlineStr">
        <is>
          <t>PEAK borrowings from banks or financial institutions AT ANY TIME during the year (Rs)</t>
        </is>
      </c>
      <c r="C16" s="13" t="n">
        <v>0</v>
      </c>
    </row>
    <row r="17" ht="24" customHeight="1">
      <c r="B17" s="11" t="inlineStr">
        <is>
          <t>Cost records prescribed for the company u/s 148(1)?</t>
        </is>
      </c>
      <c r="C17" s="12" t="inlineStr">
        <is>
          <t>No</t>
        </is>
      </c>
    </row>
    <row r="18" ht="24" customHeight="1">
      <c r="B18" s="11" t="inlineStr">
        <is>
          <t>CSR obligations u/s 135 apply?</t>
        </is>
      </c>
      <c r="C18" s="12" t="inlineStr">
        <is>
          <t>No</t>
        </is>
      </c>
    </row>
    <row r="19" ht="24" customHeight="1">
      <c r="B19" s="11" t="inlineStr">
        <is>
          <t>Is this the report on CONSOLIDATED financial statements?</t>
        </is>
      </c>
      <c r="C19" s="12" t="inlineStr">
        <is>
          <t>No</t>
        </is>
      </c>
    </row>
    <row r="20" ht="24" customHeight="1">
      <c r="B20" s="11" t="inlineStr">
        <is>
          <t>PEAK borrowings during the year incl. loans from ANY body corporate (Rs) - for the IFC test</t>
        </is>
      </c>
      <c r="C20" s="13" t="n">
        <v>0</v>
      </c>
    </row>
    <row r="21" ht="24" customHeight="1">
      <c r="B21" s="11" t="inlineStr">
        <is>
          <t>Turnover per the LATEST AUDITED financial statements (Rs) - for the IFC test</t>
        </is>
      </c>
      <c r="C21" s="13" t="n">
        <v>0</v>
      </c>
    </row>
    <row r="22" ht="24" customHeight="1">
      <c r="B22" s="11" t="inlineStr">
        <is>
          <t>Any default in filing financial statements (s.137) or annual return (s.92)?</t>
        </is>
      </c>
      <c r="C22" s="12" t="inlineStr">
        <is>
          <t>No</t>
        </is>
      </c>
    </row>
    <row r="24">
      <c r="B24" s="14" t="inlineStr">
        <is>
          <t>VERDICTS (automatic)</t>
        </is>
      </c>
    </row>
    <row r="25" ht="24" customHeight="1">
      <c r="B25" s="11" t="inlineStr">
        <is>
          <t>Small company test (Pvt, not s.8, not holding/subsidiary of ANY company; capital &lt;= Rs 4 cr AND turnover &lt;= Rs 40 cr)</t>
        </is>
      </c>
      <c r="C25" s="4">
        <f>IF(AND($C$5="Private",$C$7="No",$C$12="No",$C$13&lt;=40000000,$C$15&lt;=400000000),"Yes","No")</f>
        <v/>
      </c>
    </row>
    <row r="26" ht="30" customHeight="1">
      <c r="B26" s="11" t="inlineStr">
        <is>
          <t>Private-company exemption (not linked to a public co; capital + reserves &lt;= Rs 1 cr at BS date; bank/FI borrowings &lt;= Rs 1 cr at ANY time in the year; revenue &lt;= Rs 10 cr)</t>
        </is>
      </c>
      <c r="C26" s="4">
        <f>IF(AND($C$5="Private",$C$11="No",($C$13+$C$14)&lt;=10000000,$C$16&lt;=10000000,$C$15&lt;=100000000),"Yes","No")</f>
        <v/>
      </c>
    </row>
    <row r="27" ht="26" customHeight="1">
      <c r="B27" s="15" t="inlineStr">
        <is>
          <t>CARO 2020 VERDICT</t>
        </is>
      </c>
      <c r="C27" s="16">
        <f>IF($C$19="Yes","N/A for the CFS report - ONLY clause (xxi) applies",IF(OR($C$6="Yes",$C$7="Yes",$C$8="Yes"),"EXEMPT - excluded class of company",IF($C$25="Yes","EXEMPT - small company",IF($C$26="Yes","EXEMPT - qualifying private company","CARO 2020 APPLIES"))))</f>
        <v/>
      </c>
    </row>
    <row r="28" ht="34" customHeight="1">
      <c r="B28" s="11" t="inlineStr">
        <is>
          <t>IFC reporting u/s 143(3)(i) VERDICT (private-company exemption: OPC or small company, OR turnover &lt; Rs 50 cr AND borrowings incl. any body corporate &lt; Rs 25 cr at any time; lost if s.137/s.92 filings are in default)</t>
        </is>
      </c>
      <c r="C28" s="17">
        <f>IF($C$5&lt;&gt;"Private","IFC reporting APPLIES",IF($C$22="Yes","IFC reporting APPLIES - exemption lost (filing default)",IF(OR($C$8="Yes",$C$25="Yes",AND($C$21&lt;500000000,$C$20&lt;250000000)),"IFC reporting NOT required","IFC reporting APPLIES")))</f>
        <v/>
      </c>
    </row>
    <row r="30">
      <c r="B30" s="14" t="inlineStr">
        <is>
          <t>CARO 2020 - 21-CLAUSE TRACKER (applicability switches with the verdict above)</t>
        </is>
      </c>
    </row>
    <row r="31">
      <c r="B31" s="18" t="inlineStr">
        <is>
          <t>Clause and subject (redrafted)</t>
        </is>
      </c>
      <c r="C31" s="18" t="inlineStr">
        <is>
          <t>Applies?</t>
        </is>
      </c>
      <c r="D31" s="18" t="inlineStr">
        <is>
          <t>Answer</t>
        </is>
      </c>
      <c r="E31" s="18" t="inlineStr">
        <is>
          <t>Remarks / basis</t>
        </is>
      </c>
      <c r="F31" s="18" t="inlineStr">
        <is>
          <t>WP ref</t>
        </is>
      </c>
      <c r="G31" s="18" t="inlineStr">
        <is>
          <t>Done by / date</t>
        </is>
      </c>
      <c r="H31" s="18" t="inlineStr">
        <is>
          <t>Rev.</t>
        </is>
      </c>
    </row>
    <row r="32" ht="46" customHeight="1">
      <c r="B32" s="19" t="inlineStr">
        <is>
          <t>(i) Property, plant &amp; equipment and intangibles - full records, periodic physical verification and material discrepancies, immovable-property title deeds held in the company's name, revaluations of 10% or more done by a Registered Valuer, and any benami proceedings</t>
        </is>
      </c>
      <c r="C32" s="20">
        <f>IF($C$19="Yes","N/A",IF(ISNUMBER(SEARCH("APPLIES",$C$27)),"Yes","N/A"))</f>
        <v/>
      </c>
      <c r="D32" s="21" t="n"/>
      <c r="E32" s="21" t="n"/>
      <c r="F32" s="21" t="n"/>
      <c r="G32" s="21" t="n"/>
      <c r="H32" s="21" t="n"/>
    </row>
    <row r="33" ht="46" customHeight="1">
      <c r="B33" s="19" t="inlineStr">
        <is>
          <t>(ii) Inventory - physical verification coverage and procedure, discrepancies of 10% or more per class dealt with in the books; and, where working-capital limits above Rs 5 crore are sanctioned against current assets, whether quarterly statements filed with the banks agree with the books</t>
        </is>
      </c>
      <c r="C33" s="20">
        <f>IF($C$19="Yes","N/A",IF(ISNUMBER(SEARCH("APPLIES",$C$27)),"Yes","N/A"))</f>
        <v/>
      </c>
      <c r="D33" s="21" t="n"/>
      <c r="E33" s="21" t="n"/>
      <c r="F33" s="21" t="n"/>
      <c r="G33" s="21" t="n"/>
      <c r="H33" s="21" t="n"/>
    </row>
    <row r="34" ht="46" customHeight="1">
      <c r="B34" s="19" t="inlineStr">
        <is>
          <t>(iii) Investments made and guarantees, security, loans or advances in the nature of loans given - aggregates for group companies and others, whether terms are prejudicial, repayment schedules and regularity, amounts overdue beyond 90 days, fresh loans used to settle old ones, and loans repayable on demand or without terms to promoters and related parties</t>
        </is>
      </c>
      <c r="C34" s="20">
        <f>IF($C$19="Yes","N/A",IF(ISNUMBER(SEARCH("APPLIES",$C$27)),"Yes","N/A"))</f>
        <v/>
      </c>
      <c r="D34" s="21" t="n"/>
      <c r="E34" s="21" t="n"/>
      <c r="F34" s="21" t="n"/>
      <c r="G34" s="21" t="n"/>
      <c r="H34" s="21" t="n"/>
    </row>
    <row r="35" ht="46" customHeight="1">
      <c r="B35" s="19" t="inlineStr">
        <is>
          <t>(iv) Loans, investments, guarantees and security - compliance with sections 185 and 186</t>
        </is>
      </c>
      <c r="C35" s="20">
        <f>IF($C$19="Yes","N/A",IF(ISNUMBER(SEARCH("APPLIES",$C$27)),"Yes","N/A"))</f>
        <v/>
      </c>
      <c r="D35" s="21" t="n"/>
      <c r="E35" s="21" t="n"/>
      <c r="F35" s="21" t="n"/>
      <c r="G35" s="21" t="n"/>
      <c r="H35" s="21" t="n"/>
    </row>
    <row r="36" ht="46" customHeight="1">
      <c r="B36" s="19" t="inlineStr">
        <is>
          <t>(v) Deposits and amounts deemed deposits - compliance with sections 73 to 76, RBI directions and any orders passed against the company</t>
        </is>
      </c>
      <c r="C36" s="20">
        <f>IF($C$19="Yes","N/A",IF(ISNUMBER(SEARCH("APPLIES",$C$27)),"Yes","N/A"))</f>
        <v/>
      </c>
      <c r="D36" s="21" t="n"/>
      <c r="E36" s="21" t="n"/>
      <c r="F36" s="21" t="n"/>
      <c r="G36" s="21" t="n"/>
      <c r="H36" s="21" t="n"/>
    </row>
    <row r="37" ht="46" customHeight="1">
      <c r="B37" s="19" t="inlineStr">
        <is>
          <t>(vi) Cost records - whether records prescribed u/s 148(1) have been made and maintained</t>
        </is>
      </c>
      <c r="C37" s="20">
        <f>IF($C$19="Yes","N/A",IF(AND(ISNUMBER(SEARCH("APPLIES",$C$27)),$C$17="Yes"),"Yes","N/A"))</f>
        <v/>
      </c>
      <c r="D37" s="21" t="n"/>
      <c r="E37" s="21" t="n"/>
      <c r="F37" s="21" t="n"/>
      <c r="G37" s="21" t="n"/>
      <c r="H37" s="21" t="n"/>
    </row>
    <row r="38" ht="46" customHeight="1">
      <c r="B38" s="19" t="inlineStr">
        <is>
          <t>(vii) Statutory dues - regularity in depositing undisputed dues (GST, PF, ESI, income-tax, customs and the rest), arrears older than six months, and a forum-wise table of disputed dues</t>
        </is>
      </c>
      <c r="C38" s="20">
        <f>IF($C$19="Yes","N/A",IF(ISNUMBER(SEARCH("APPLIES",$C$27)),"Yes","N/A"))</f>
        <v/>
      </c>
      <c r="D38" s="21" t="n"/>
      <c r="E38" s="21" t="n"/>
      <c r="F38" s="21" t="n"/>
      <c r="G38" s="21" t="n"/>
      <c r="H38" s="21" t="n"/>
    </row>
    <row r="39" ht="46" customHeight="1">
      <c r="B39" s="19" t="inlineStr">
        <is>
          <t>(viii) Transactions not recorded in the books that were surrendered or disclosed as income in tax assessments - whether now properly recorded</t>
        </is>
      </c>
      <c r="C39" s="20">
        <f>IF($C$19="Yes","N/A",IF(ISNUMBER(SEARCH("APPLIES",$C$27)),"Yes","N/A"))</f>
        <v/>
      </c>
      <c r="D39" s="21" t="n"/>
      <c r="E39" s="21" t="n"/>
      <c r="F39" s="21" t="n"/>
      <c r="G39" s="21" t="n"/>
      <c r="H39" s="21" t="n"/>
    </row>
    <row r="40" ht="46" customHeight="1">
      <c r="B40" s="19" t="inlineStr">
        <is>
          <t>(ix) Borrowings - lender-wise defaults, wilful-defaulter declaration, use of term loans for the stated purpose, short-term funds applied to long-term uses, funds raised to meet group companies' obligations, and loans raised on pledge of group securities</t>
        </is>
      </c>
      <c r="C40" s="20">
        <f>IF($C$19="Yes","N/A",IF(ISNUMBER(SEARCH("APPLIES",$C$27)),"Yes","N/A"))</f>
        <v/>
      </c>
      <c r="D40" s="21" t="n"/>
      <c r="E40" s="21" t="n"/>
      <c r="F40" s="21" t="n"/>
      <c r="G40" s="21" t="n"/>
      <c r="H40" s="21" t="n"/>
    </row>
    <row r="41" ht="46" customHeight="1">
      <c r="B41" s="19" t="inlineStr">
        <is>
          <t>(x) Money raised by IPO/FPO and by preferential allotment or private placement - end use and compliance with sections 42 and 62</t>
        </is>
      </c>
      <c r="C41" s="20">
        <f>IF($C$19="Yes","N/A",IF(ISNUMBER(SEARCH("APPLIES",$C$27)),"Yes","N/A"))</f>
        <v/>
      </c>
      <c r="D41" s="21" t="n"/>
      <c r="E41" s="21" t="n"/>
      <c r="F41" s="21" t="n"/>
      <c r="G41" s="21" t="n"/>
      <c r="H41" s="21" t="n"/>
    </row>
    <row r="42" ht="46" customHeight="1">
      <c r="B42" s="19" t="inlineStr">
        <is>
          <t>(xi) Fraud by or on the company - nature and amount, ADT-4 reporting u/s 143(12), and treatment of whistle-blower complaints</t>
        </is>
      </c>
      <c r="C42" s="20">
        <f>IF($C$19="Yes","N/A",IF(ISNUMBER(SEARCH("APPLIES",$C$27)),"Yes","N/A"))</f>
        <v/>
      </c>
      <c r="D42" s="21" t="n"/>
      <c r="E42" s="21" t="n"/>
      <c r="F42" s="21" t="n"/>
      <c r="G42" s="21" t="n"/>
      <c r="H42" s="21" t="n"/>
    </row>
    <row r="43" ht="46" customHeight="1">
      <c r="B43" s="19" t="inlineStr">
        <is>
          <t>(xii) Nidhi companies - the 1:20 net-owned-funds-to-deposits ratio, the 10% unencumbered term deposits, and any default in paying or repaying depositors</t>
        </is>
      </c>
      <c r="C43" s="20">
        <f>IF($C$19="Yes","N/A",IF(AND(ISNUMBER(SEARCH("APPLIES",$C$27)),$C$9="Yes"),"Yes","N/A"))</f>
        <v/>
      </c>
      <c r="D43" s="21" t="n"/>
      <c r="E43" s="21" t="n"/>
      <c r="F43" s="21" t="n"/>
      <c r="G43" s="21" t="n"/>
      <c r="H43" s="21" t="n"/>
    </row>
    <row r="44" ht="46" customHeight="1">
      <c r="B44" s="19" t="inlineStr">
        <is>
          <t>(xiii) Related-party transactions - compliance with sections 177 and 188 and disclosure per the applicable accounting standards</t>
        </is>
      </c>
      <c r="C44" s="20">
        <f>IF($C$19="Yes","N/A",IF(ISNUMBER(SEARCH("APPLIES",$C$27)),"Yes","N/A"))</f>
        <v/>
      </c>
      <c r="D44" s="21" t="n"/>
      <c r="E44" s="21" t="n"/>
      <c r="F44" s="21" t="n"/>
      <c r="G44" s="21" t="n"/>
      <c r="H44" s="21" t="n"/>
    </row>
    <row r="45" ht="46" customHeight="1">
      <c r="B45" s="19" t="inlineStr">
        <is>
          <t>(xiv) Internal audit - whether the system is commensurate with the size and nature of the business, and whether its reports were considered by the auditor</t>
        </is>
      </c>
      <c r="C45" s="20">
        <f>IF($C$19="Yes","N/A",IF(ISNUMBER(SEARCH("APPLIES",$C$27)),"Yes","N/A"))</f>
        <v/>
      </c>
      <c r="D45" s="21" t="n"/>
      <c r="E45" s="21" t="n"/>
      <c r="F45" s="21" t="n"/>
      <c r="G45" s="21" t="n"/>
      <c r="H45" s="21" t="n"/>
    </row>
    <row r="46" ht="46" customHeight="1">
      <c r="B46" s="19" t="inlineStr">
        <is>
          <t>(xv) Non-cash transactions with directors or connected persons - compliance with section 192</t>
        </is>
      </c>
      <c r="C46" s="20">
        <f>IF($C$19="Yes","N/A",IF(ISNUMBER(SEARCH("APPLIES",$C$27)),"Yes","N/A"))</f>
        <v/>
      </c>
      <c r="D46" s="21" t="n"/>
      <c r="E46" s="21" t="n"/>
      <c r="F46" s="21" t="n"/>
      <c r="G46" s="21" t="n"/>
      <c r="H46" s="21" t="n"/>
    </row>
    <row r="47" ht="46" customHeight="1">
      <c r="B47" s="19" t="inlineStr">
        <is>
          <t>(xvi) RBI matters - whether 45-IA registration was required and obtained, NBFC or HFC activity without a valid certificate, Core Investment Company criteria, and the number of CICs in the group</t>
        </is>
      </c>
      <c r="C47" s="20">
        <f>IF($C$19="Yes","N/A",IF(AND(ISNUMBER(SEARCH("APPLIES",$C$27)),$C$10="Yes"),"Yes","N/A"))</f>
        <v/>
      </c>
      <c r="D47" s="21" t="n"/>
      <c r="E47" s="21" t="n"/>
      <c r="F47" s="21" t="n"/>
      <c r="G47" s="21" t="n"/>
      <c r="H47" s="21" t="n"/>
    </row>
    <row r="48" ht="46" customHeight="1">
      <c r="B48" s="19" t="inlineStr">
        <is>
          <t>(xvii) Cash losses - whether incurred in the current and the immediately preceding financial year, and how much</t>
        </is>
      </c>
      <c r="C48" s="20">
        <f>IF($C$19="Yes","N/A",IF(ISNUMBER(SEARCH("APPLIES",$C$27)),"Yes","N/A"))</f>
        <v/>
      </c>
      <c r="D48" s="21" t="n"/>
      <c r="E48" s="21" t="n"/>
      <c r="F48" s="21" t="n"/>
      <c r="G48" s="21" t="n"/>
      <c r="H48" s="21" t="n"/>
    </row>
    <row r="49" ht="46" customHeight="1">
      <c r="B49" s="19" t="inlineStr">
        <is>
          <t>(xviii) Resignation of the statutory auditor during the year - whether the incoming auditor considered the outgoing auditor's issues, objections and concerns</t>
        </is>
      </c>
      <c r="C49" s="20">
        <f>IF($C$19="Yes","N/A",IF(ISNUMBER(SEARCH("APPLIES",$C$27)),"Yes","N/A"))</f>
        <v/>
      </c>
      <c r="D49" s="21" t="n"/>
      <c r="E49" s="21" t="n"/>
      <c r="F49" s="21" t="n"/>
      <c r="G49" s="21" t="n"/>
      <c r="H49" s="21" t="n"/>
    </row>
    <row r="50" ht="46" customHeight="1">
      <c r="B50" s="19" t="inlineStr">
        <is>
          <t>(xix) Capability of meeting liabilities existing at the balance-sheet date as they fall due within one year - based on ratios, ageing, expected realisations and Board plans</t>
        </is>
      </c>
      <c r="C50" s="20">
        <f>IF($C$19="Yes","N/A",IF(ISNUMBER(SEARCH("APPLIES",$C$27)),"Yes","N/A"))</f>
        <v/>
      </c>
      <c r="D50" s="21" t="n"/>
      <c r="E50" s="21" t="n"/>
      <c r="F50" s="21" t="n"/>
      <c r="G50" s="21" t="n"/>
      <c r="H50" s="21" t="n"/>
    </row>
    <row r="51" ht="46" customHeight="1">
      <c r="B51" s="19" t="inlineStr">
        <is>
          <t>(xx) CSR - transfer of unspent amounts (other than ongoing projects) to a Schedule VII fund within six months, and of ongoing-project amounts to the special account</t>
        </is>
      </c>
      <c r="C51" s="20">
        <f>IF($C$19="Yes","N/A",IF(AND(ISNUMBER(SEARCH("APPLIES",$C$27)),$C$18="Yes"),"Yes","N/A"))</f>
        <v/>
      </c>
      <c r="D51" s="21" t="n"/>
      <c r="E51" s="21" t="n"/>
      <c r="F51" s="21" t="n"/>
      <c r="G51" s="21" t="n"/>
      <c r="H51" s="21" t="n"/>
    </row>
    <row r="52" ht="46" customHeight="1">
      <c r="B52" s="19" t="inlineStr">
        <is>
          <t>(xxi) Consolidated statements only - qualifications or adverse remarks in the CARO reports of group companies, naming each company and clause</t>
        </is>
      </c>
      <c r="C52" s="20">
        <f>IF($C$19="Yes","Yes","N/A")</f>
        <v/>
      </c>
      <c r="D52" s="21" t="n"/>
      <c r="E52" s="21" t="n"/>
      <c r="F52" s="21" t="n"/>
      <c r="G52" s="21" t="n"/>
      <c r="H52" s="21" t="n"/>
    </row>
    <row r="53" ht="30" customHeight="1">
      <c r="B53" s="8" t="inlineStr">
        <is>
          <t>Thresholds: small company Rs 4 cr capital / Rs 40 cr turnover (G.S.R. 700(E), 15-Sep-2022). Private exemption and IFC exemption figures per CARO 2020 and G.S.R. 583(E), 13-Jun-2017. Clause wording above is paraphrased - answer against the Order's own text.</t>
        </is>
      </c>
    </row>
  </sheetData>
  <sheetProtection selectLockedCells="0" selectUnlockedCells="0" sheet="1" objects="0" insertRows="1" insertHyperlinks="1" autoFilter="1" scenarios="0" formatColumns="0" deleteColumns="1" insertColumns="1" pivotTables="1" deleteRows="1" formatCells="1" formatRows="0" sort="1" password="BBBC"/>
  <mergeCells count="7">
    <mergeCell ref="C28:E28"/>
    <mergeCell ref="C27:E27"/>
    <mergeCell ref="B53:H53"/>
    <mergeCell ref="B30:H30"/>
    <mergeCell ref="B24:E24"/>
    <mergeCell ref="B3:E3"/>
    <mergeCell ref="B2:E2"/>
  </mergeCells>
  <dataValidations count="3">
    <dataValidation sqref="C6 C7 C8 C9 C10 C11 C12 C17 C18 C19 C22" showDropDown="0" showInputMessage="0" showErrorMessage="0" allowBlank="1" type="list">
      <formula1>"Yes,No"</formula1>
    </dataValidation>
    <dataValidation sqref="C5" showDropDown="0" showInputMessage="0" showErrorMessage="0" allowBlank="1" type="list">
      <formula1>"Private,Public unlisted,Listed"</formula1>
    </dataValidation>
    <dataValidation sqref="D32 D33 D34 D35 D36 D37 D38 D39 D40 D41 D42 D43 D44 D45 D46 D47 D48 D49 D50 D51 D52" showDropDown="0" showInputMessage="0" showErrorMessage="0" allowBlank="1" type="list">
      <formula1>"Favourable,Qualified,Adverse,N/A,Pending"</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B2:H98"/>
  <sheetViews>
    <sheetView showGridLines="0" workbookViewId="0">
      <selection activeCell="A1" sqref="A1"/>
    </sheetView>
  </sheetViews>
  <sheetFormatPr baseColWidth="8" defaultRowHeight="15"/>
  <cols>
    <col width="2.5" customWidth="1" min="1" max="1"/>
    <col width="6" customWidth="1" min="2" max="2"/>
    <col width="62" customWidth="1" min="3" max="3"/>
    <col width="14" customWidth="1" min="4" max="4"/>
    <col width="12" customWidth="1" min="5" max="5"/>
    <col width="12" customWidth="1" min="6" max="6"/>
    <col width="12" customWidth="1" min="7" max="7"/>
    <col width="22" customWidth="1" min="8" max="8"/>
  </cols>
  <sheetData>
    <row r="2">
      <c r="B2" s="9" t="inlineStr">
        <is>
          <t>STATUTORY AUDIT PROGRAMME - PRIVATE COMPANY (FY 2025-26)</t>
        </is>
      </c>
    </row>
    <row r="3">
      <c r="B3" s="22" t="inlineStr">
        <is>
          <t>Client:</t>
        </is>
      </c>
      <c r="C3" s="23" t="n"/>
      <c r="D3" s="22" t="inlineStr">
        <is>
          <t>Period:</t>
        </is>
      </c>
      <c r="E3" s="12" t="n"/>
      <c r="F3" s="22" t="inlineStr">
        <is>
          <t>Partner:</t>
        </is>
      </c>
      <c r="G3" s="12" t="n"/>
    </row>
    <row r="5">
      <c r="B5" s="14" t="inlineStr">
        <is>
          <t>A. SHARE CAPITAL</t>
        </is>
      </c>
    </row>
    <row r="6">
      <c r="B6" s="18" t="inlineStr">
        <is>
          <t>WP</t>
        </is>
      </c>
      <c r="C6" s="18" t="inlineStr">
        <is>
          <t>Procedure (extent and sample set at planning)</t>
        </is>
      </c>
      <c r="D6" s="18" t="inlineStr">
        <is>
          <t>Extent/sample</t>
        </is>
      </c>
      <c r="E6" s="18" t="inlineStr">
        <is>
          <t>Done by</t>
        </is>
      </c>
      <c r="F6" s="18" t="inlineStr">
        <is>
          <t>Date</t>
        </is>
      </c>
      <c r="G6" s="18" t="inlineStr">
        <is>
          <t>Reviewed</t>
        </is>
      </c>
      <c r="H6" s="18" t="inlineStr">
        <is>
          <t>Conclusion / remarks</t>
        </is>
      </c>
    </row>
    <row r="7" ht="30" customHeight="1">
      <c r="B7" s="24" t="inlineStr">
        <is>
          <t>A.1</t>
        </is>
      </c>
      <c r="C7" s="25" t="inlineStr">
        <is>
          <t>Agree issued and paid-up capital to the register of members, MCA master data and any PAS-3 filings in the year</t>
        </is>
      </c>
      <c r="D7" s="21" t="n"/>
      <c r="E7" s="21" t="n"/>
      <c r="F7" s="21" t="n"/>
      <c r="G7" s="21" t="n"/>
      <c r="H7" s="21" t="n"/>
    </row>
    <row r="8" ht="30" customHeight="1">
      <c r="B8" s="24" t="inlineStr">
        <is>
          <t>A.2</t>
        </is>
      </c>
      <c r="C8" s="25" t="inlineStr">
        <is>
          <t>For fresh issues: board/GM approvals, valuation report where required, and receipt of money traced to bank</t>
        </is>
      </c>
      <c r="D8" s="21" t="n"/>
      <c r="E8" s="21" t="n"/>
      <c r="F8" s="21" t="n"/>
      <c r="G8" s="21" t="n"/>
      <c r="H8" s="21" t="n"/>
    </row>
    <row r="9" ht="30" customHeight="1">
      <c r="B9" s="24" t="inlineStr">
        <is>
          <t>A.3</t>
        </is>
      </c>
      <c r="C9" s="25" t="inlineStr">
        <is>
          <t>Reconcile opening to closing capital and reserves movement with the notes</t>
        </is>
      </c>
      <c r="D9" s="21" t="n"/>
      <c r="E9" s="21" t="n"/>
      <c r="F9" s="21" t="n"/>
      <c r="G9" s="21" t="n"/>
      <c r="H9" s="21" t="n"/>
    </row>
    <row r="10">
      <c r="B10" s="14" t="inlineStr">
        <is>
          <t>B. BORROWINGS</t>
        </is>
      </c>
    </row>
    <row r="11">
      <c r="B11" s="18" t="inlineStr">
        <is>
          <t>WP</t>
        </is>
      </c>
      <c r="C11" s="18" t="inlineStr">
        <is>
          <t>Procedure (extent and sample set at planning)</t>
        </is>
      </c>
      <c r="D11" s="18" t="inlineStr">
        <is>
          <t>Extent/sample</t>
        </is>
      </c>
      <c r="E11" s="18" t="inlineStr">
        <is>
          <t>Done by</t>
        </is>
      </c>
      <c r="F11" s="18" t="inlineStr">
        <is>
          <t>Date</t>
        </is>
      </c>
      <c r="G11" s="18" t="inlineStr">
        <is>
          <t>Reviewed</t>
        </is>
      </c>
      <c r="H11" s="18" t="inlineStr">
        <is>
          <t>Conclusion / remarks</t>
        </is>
      </c>
    </row>
    <row r="12" ht="30" customHeight="1">
      <c r="B12" s="24" t="inlineStr">
        <is>
          <t>B.1</t>
        </is>
      </c>
      <c r="C12" s="25" t="inlineStr">
        <is>
          <t>Obtain direct confirmations or year-end statements from every lender, including facilities with nil balances</t>
        </is>
      </c>
      <c r="D12" s="21" t="n"/>
      <c r="E12" s="21" t="n"/>
      <c r="F12" s="21" t="n"/>
      <c r="G12" s="21" t="n"/>
      <c r="H12" s="21" t="n"/>
    </row>
    <row r="13" ht="30" customHeight="1">
      <c r="B13" s="24" t="inlineStr">
        <is>
          <t>B.2</t>
        </is>
      </c>
      <c r="C13" s="25" t="inlineStr">
        <is>
          <t>Test sanction terms, security creation and CHG-1 charge filings; check end use of term loans against sanction purpose</t>
        </is>
      </c>
      <c r="D13" s="21" t="n"/>
      <c r="E13" s="21" t="n"/>
      <c r="F13" s="21" t="n"/>
      <c r="G13" s="21" t="n"/>
      <c r="H13" s="21" t="n"/>
    </row>
    <row r="14" ht="30" customHeight="1">
      <c r="B14" s="24" t="inlineStr">
        <is>
          <t>B.3</t>
        </is>
      </c>
      <c r="C14" s="25" t="inlineStr">
        <is>
          <t>Recompute material interest; check defaults lender-wise and note the peak balance for the CARO tester</t>
        </is>
      </c>
      <c r="D14" s="21" t="n"/>
      <c r="E14" s="21" t="n"/>
      <c r="F14" s="21" t="n"/>
      <c r="G14" s="21" t="n"/>
      <c r="H14" s="21" t="n"/>
    </row>
    <row r="15" ht="30" customHeight="1">
      <c r="B15" s="24" t="inlineStr">
        <is>
          <t>B.4</t>
        </is>
      </c>
      <c r="C15" s="25" t="inlineStr">
        <is>
          <t>Where working-capital limits exceed Rs 5 crore, agree quarterly stock statements filed with banks to the books</t>
        </is>
      </c>
      <c r="D15" s="21" t="n"/>
      <c r="E15" s="21" t="n"/>
      <c r="F15" s="21" t="n"/>
      <c r="G15" s="21" t="n"/>
      <c r="H15" s="21" t="n"/>
    </row>
    <row r="16">
      <c r="B16" s="14" t="inlineStr">
        <is>
          <t>C. PROPERTY, PLANT &amp; EQUIPMENT</t>
        </is>
      </c>
    </row>
    <row r="17">
      <c r="B17" s="18" t="inlineStr">
        <is>
          <t>WP</t>
        </is>
      </c>
      <c r="C17" s="18" t="inlineStr">
        <is>
          <t>Procedure (extent and sample set at planning)</t>
        </is>
      </c>
      <c r="D17" s="18" t="inlineStr">
        <is>
          <t>Extent/sample</t>
        </is>
      </c>
      <c r="E17" s="18" t="inlineStr">
        <is>
          <t>Done by</t>
        </is>
      </c>
      <c r="F17" s="18" t="inlineStr">
        <is>
          <t>Date</t>
        </is>
      </c>
      <c r="G17" s="18" t="inlineStr">
        <is>
          <t>Reviewed</t>
        </is>
      </c>
      <c r="H17" s="18" t="inlineStr">
        <is>
          <t>Conclusion / remarks</t>
        </is>
      </c>
    </row>
    <row r="18" ht="30" customHeight="1">
      <c r="B18" s="24" t="inlineStr">
        <is>
          <t>C.1</t>
        </is>
      </c>
      <c r="C18" s="25" t="inlineStr">
        <is>
          <t>Vouch additions and disposals to invoices and approvals; verify title deeds of immovables are in the company's name</t>
        </is>
      </c>
      <c r="D18" s="21" t="n"/>
      <c r="E18" s="21" t="n"/>
      <c r="F18" s="21" t="n"/>
      <c r="G18" s="21" t="n"/>
      <c r="H18" s="21" t="n"/>
    </row>
    <row r="19" ht="30" customHeight="1">
      <c r="B19" s="24" t="inlineStr">
        <is>
          <t>C.2</t>
        </is>
      </c>
      <c r="C19" s="25" t="inlineStr">
        <is>
          <t>Evaluate the physical-verification programme and treatment of discrepancies</t>
        </is>
      </c>
      <c r="D19" s="21" t="n"/>
      <c r="E19" s="21" t="n"/>
      <c r="F19" s="21" t="n"/>
      <c r="G19" s="21" t="n"/>
      <c r="H19" s="21" t="n"/>
    </row>
    <row r="20" ht="30" customHeight="1">
      <c r="B20" s="24" t="inlineStr">
        <is>
          <t>C.3</t>
        </is>
      </c>
      <c r="C20" s="25" t="inlineStr">
        <is>
          <t>Recompute depreciation against Schedule II useful lives; review CWIP ageing and capitalisation cut-off</t>
        </is>
      </c>
      <c r="D20" s="21" t="n"/>
      <c r="E20" s="21" t="n"/>
      <c r="F20" s="21" t="n"/>
      <c r="G20" s="21" t="n"/>
      <c r="H20" s="21" t="n"/>
    </row>
    <row r="21" ht="30" customHeight="1">
      <c r="B21" s="24" t="inlineStr">
        <is>
          <t>C.4</t>
        </is>
      </c>
      <c r="C21" s="25" t="inlineStr">
        <is>
          <t>Check any revaluation is supported by a Registered Valuer's report where 10% or more of a class</t>
        </is>
      </c>
      <c r="D21" s="21" t="n"/>
      <c r="E21" s="21" t="n"/>
      <c r="F21" s="21" t="n"/>
      <c r="G21" s="21" t="n"/>
      <c r="H21" s="21" t="n"/>
    </row>
    <row r="22">
      <c r="B22" s="14" t="inlineStr">
        <is>
          <t>D. INVESTMENTS</t>
        </is>
      </c>
    </row>
    <row r="23">
      <c r="B23" s="18" t="inlineStr">
        <is>
          <t>WP</t>
        </is>
      </c>
      <c r="C23" s="18" t="inlineStr">
        <is>
          <t>Procedure (extent and sample set at planning)</t>
        </is>
      </c>
      <c r="D23" s="18" t="inlineStr">
        <is>
          <t>Extent/sample</t>
        </is>
      </c>
      <c r="E23" s="18" t="inlineStr">
        <is>
          <t>Done by</t>
        </is>
      </c>
      <c r="F23" s="18" t="inlineStr">
        <is>
          <t>Date</t>
        </is>
      </c>
      <c r="G23" s="18" t="inlineStr">
        <is>
          <t>Reviewed</t>
        </is>
      </c>
      <c r="H23" s="18" t="inlineStr">
        <is>
          <t>Conclusion / remarks</t>
        </is>
      </c>
    </row>
    <row r="24" ht="30" customHeight="1">
      <c r="B24" s="24" t="inlineStr">
        <is>
          <t>D.1</t>
        </is>
      </c>
      <c r="C24" s="25" t="inlineStr">
        <is>
          <t>Physically verify or confirm holdings (DEMAT statements); trace income accrual</t>
        </is>
      </c>
      <c r="D24" s="21" t="n"/>
      <c r="E24" s="21" t="n"/>
      <c r="F24" s="21" t="n"/>
      <c r="G24" s="21" t="n"/>
      <c r="H24" s="21" t="n"/>
    </row>
    <row r="25" ht="30" customHeight="1">
      <c r="B25" s="24" t="inlineStr">
        <is>
          <t>D.2</t>
        </is>
      </c>
      <c r="C25" s="25" t="inlineStr">
        <is>
          <t>Test section 186 limits and approvals; assess diminution other than temporary</t>
        </is>
      </c>
      <c r="D25" s="21" t="n"/>
      <c r="E25" s="21" t="n"/>
      <c r="F25" s="21" t="n"/>
      <c r="G25" s="21" t="n"/>
      <c r="H25" s="21" t="n"/>
    </row>
    <row r="26">
      <c r="B26" s="14" t="inlineStr">
        <is>
          <t>E. INVENTORIES</t>
        </is>
      </c>
    </row>
    <row r="27">
      <c r="B27" s="18" t="inlineStr">
        <is>
          <t>WP</t>
        </is>
      </c>
      <c r="C27" s="18" t="inlineStr">
        <is>
          <t>Procedure (extent and sample set at planning)</t>
        </is>
      </c>
      <c r="D27" s="18" t="inlineStr">
        <is>
          <t>Extent/sample</t>
        </is>
      </c>
      <c r="E27" s="18" t="inlineStr">
        <is>
          <t>Done by</t>
        </is>
      </c>
      <c r="F27" s="18" t="inlineStr">
        <is>
          <t>Date</t>
        </is>
      </c>
      <c r="G27" s="18" t="inlineStr">
        <is>
          <t>Reviewed</t>
        </is>
      </c>
      <c r="H27" s="18" t="inlineStr">
        <is>
          <t>Conclusion / remarks</t>
        </is>
      </c>
    </row>
    <row r="28" ht="30" customHeight="1">
      <c r="B28" s="24" t="inlineStr">
        <is>
          <t>E.1</t>
        </is>
      </c>
      <c r="C28" s="25" t="inlineStr">
        <is>
          <t>Attend or evaluate the year-end count (SA 501); perform count-to-records and records-to-count samples</t>
        </is>
      </c>
      <c r="D28" s="21" t="n"/>
      <c r="E28" s="21" t="n"/>
      <c r="F28" s="21" t="n"/>
      <c r="G28" s="21" t="n"/>
      <c r="H28" s="21" t="n"/>
    </row>
    <row r="29" ht="30" customHeight="1">
      <c r="B29" s="24" t="inlineStr">
        <is>
          <t>E.2</t>
        </is>
      </c>
      <c r="C29" s="25" t="inlineStr">
        <is>
          <t>Test purchase and despatch cut-off both sides of the year-end</t>
        </is>
      </c>
      <c r="D29" s="21" t="n"/>
      <c r="E29" s="21" t="n"/>
      <c r="F29" s="21" t="n"/>
      <c r="G29" s="21" t="n"/>
      <c r="H29" s="21" t="n"/>
    </row>
    <row r="30" ht="30" customHeight="1">
      <c r="B30" s="24" t="inlineStr">
        <is>
          <t>E.3</t>
        </is>
      </c>
      <c r="C30" s="25" t="inlineStr">
        <is>
          <t>Test cost vs net realisable value; assess slow-moving and obsolete provisioning</t>
        </is>
      </c>
      <c r="D30" s="21" t="n"/>
      <c r="E30" s="21" t="n"/>
      <c r="F30" s="21" t="n"/>
      <c r="G30" s="21" t="n"/>
      <c r="H30" s="21" t="n"/>
    </row>
    <row r="31">
      <c r="B31" s="14" t="inlineStr">
        <is>
          <t>F. TRADE RECEIVABLES</t>
        </is>
      </c>
    </row>
    <row r="32">
      <c r="B32" s="18" t="inlineStr">
        <is>
          <t>WP</t>
        </is>
      </c>
      <c r="C32" s="18" t="inlineStr">
        <is>
          <t>Procedure (extent and sample set at planning)</t>
        </is>
      </c>
      <c r="D32" s="18" t="inlineStr">
        <is>
          <t>Extent/sample</t>
        </is>
      </c>
      <c r="E32" s="18" t="inlineStr">
        <is>
          <t>Done by</t>
        </is>
      </c>
      <c r="F32" s="18" t="inlineStr">
        <is>
          <t>Date</t>
        </is>
      </c>
      <c r="G32" s="18" t="inlineStr">
        <is>
          <t>Reviewed</t>
        </is>
      </c>
      <c r="H32" s="18" t="inlineStr">
        <is>
          <t>Conclusion / remarks</t>
        </is>
      </c>
    </row>
    <row r="33" ht="30" customHeight="1">
      <c r="B33" s="24" t="inlineStr">
        <is>
          <t>F.1</t>
        </is>
      </c>
      <c r="C33" s="25" t="inlineStr">
        <is>
          <t>Circulate external confirmations (SA 505); log exceptions and run alternates (subsequent receipts, invoice/GRN trail) for non-replies</t>
        </is>
      </c>
      <c r="D33" s="21" t="n"/>
      <c r="E33" s="21" t="n"/>
      <c r="F33" s="21" t="n"/>
      <c r="G33" s="21" t="n"/>
      <c r="H33" s="21" t="n"/>
    </row>
    <row r="34" ht="30" customHeight="1">
      <c r="B34" s="24" t="inlineStr">
        <is>
          <t>F.2</t>
        </is>
      </c>
      <c r="C34" s="25" t="inlineStr">
        <is>
          <t>Test the Schedule III ageing buckets and the doubtful-debt provision</t>
        </is>
      </c>
      <c r="D34" s="21" t="n"/>
      <c r="E34" s="21" t="n"/>
      <c r="F34" s="21" t="n"/>
      <c r="G34" s="21" t="n"/>
      <c r="H34" s="21" t="n"/>
    </row>
    <row r="35" ht="30" customHeight="1">
      <c r="B35" s="24" t="inlineStr">
        <is>
          <t>F.3</t>
        </is>
      </c>
      <c r="C35" s="25" t="inlineStr">
        <is>
          <t>Scrutinise related-party and on-demand balances for CARO clause (iii)</t>
        </is>
      </c>
      <c r="D35" s="21" t="n"/>
      <c r="E35" s="21" t="n"/>
      <c r="F35" s="21" t="n"/>
      <c r="G35" s="21" t="n"/>
      <c r="H35" s="21" t="n"/>
    </row>
    <row r="36">
      <c r="B36" s="14" t="inlineStr">
        <is>
          <t>G. TRADE PAYABLES AND MSME</t>
        </is>
      </c>
    </row>
    <row r="37">
      <c r="B37" s="18" t="inlineStr">
        <is>
          <t>WP</t>
        </is>
      </c>
      <c r="C37" s="18" t="inlineStr">
        <is>
          <t>Procedure (extent and sample set at planning)</t>
        </is>
      </c>
      <c r="D37" s="18" t="inlineStr">
        <is>
          <t>Extent/sample</t>
        </is>
      </c>
      <c r="E37" s="18" t="inlineStr">
        <is>
          <t>Done by</t>
        </is>
      </c>
      <c r="F37" s="18" t="inlineStr">
        <is>
          <t>Date</t>
        </is>
      </c>
      <c r="G37" s="18" t="inlineStr">
        <is>
          <t>Reviewed</t>
        </is>
      </c>
      <c r="H37" s="18" t="inlineStr">
        <is>
          <t>Conclusion / remarks</t>
        </is>
      </c>
    </row>
    <row r="38" ht="30" customHeight="1">
      <c r="B38" s="24" t="inlineStr">
        <is>
          <t>G.1</t>
        </is>
      </c>
      <c r="C38" s="25" t="inlineStr">
        <is>
          <t>Reconcile major supplier statements; search for unrecorded liabilities in post-year-end payments and open GRNs</t>
        </is>
      </c>
      <c r="D38" s="21" t="n"/>
      <c r="E38" s="21" t="n"/>
      <c r="F38" s="21" t="n"/>
      <c r="G38" s="21" t="n"/>
      <c r="H38" s="21" t="n"/>
    </row>
    <row r="39" ht="30" customHeight="1">
      <c r="B39" s="24" t="inlineStr">
        <is>
          <t>G.2</t>
        </is>
      </c>
      <c r="C39" s="25" t="inlineStr">
        <is>
          <t>Test MSME identification against Udyam registrations and the Schedule III payables ageing</t>
        </is>
      </c>
      <c r="D39" s="21" t="n"/>
      <c r="E39" s="21" t="n"/>
      <c r="F39" s="21" t="n"/>
      <c r="G39" s="21" t="n"/>
      <c r="H39" s="21" t="n"/>
    </row>
    <row r="40" ht="30" customHeight="1">
      <c r="B40" s="24" t="inlineStr">
        <is>
          <t>G.3</t>
        </is>
      </c>
      <c r="C40" s="25" t="inlineStr">
        <is>
          <t>Link MSME cut-off testing to section 43B(h) for the tax-audit file</t>
        </is>
      </c>
      <c r="D40" s="21" t="n"/>
      <c r="E40" s="21" t="n"/>
      <c r="F40" s="21" t="n"/>
      <c r="G40" s="21" t="n"/>
      <c r="H40" s="21" t="n"/>
    </row>
    <row r="41">
      <c r="B41" s="14" t="inlineStr">
        <is>
          <t>H. REVENUE</t>
        </is>
      </c>
    </row>
    <row r="42">
      <c r="B42" s="18" t="inlineStr">
        <is>
          <t>WP</t>
        </is>
      </c>
      <c r="C42" s="18" t="inlineStr">
        <is>
          <t>Procedure (extent and sample set at planning)</t>
        </is>
      </c>
      <c r="D42" s="18" t="inlineStr">
        <is>
          <t>Extent/sample</t>
        </is>
      </c>
      <c r="E42" s="18" t="inlineStr">
        <is>
          <t>Done by</t>
        </is>
      </c>
      <c r="F42" s="18" t="inlineStr">
        <is>
          <t>Date</t>
        </is>
      </c>
      <c r="G42" s="18" t="inlineStr">
        <is>
          <t>Reviewed</t>
        </is>
      </c>
      <c r="H42" s="18" t="inlineStr">
        <is>
          <t>Conclusion / remarks</t>
        </is>
      </c>
    </row>
    <row r="43" ht="30" customHeight="1">
      <c r="B43" s="24" t="inlineStr">
        <is>
          <t>H.1</t>
        </is>
      </c>
      <c r="C43" s="25" t="inlineStr">
        <is>
          <t>Map revenue streams and test recognition against the applicable standard; test cut-off in both directions</t>
        </is>
      </c>
      <c r="D43" s="21" t="n"/>
      <c r="E43" s="21" t="n"/>
      <c r="F43" s="21" t="n"/>
      <c r="G43" s="21" t="n"/>
      <c r="H43" s="21" t="n"/>
    </row>
    <row r="44" ht="30" customHeight="1">
      <c r="B44" s="24" t="inlineStr">
        <is>
          <t>H.2</t>
        </is>
      </c>
      <c r="C44" s="25" t="inlineStr">
        <is>
          <t>Reconcile turnover with GSTR-1 and GSTR-3B; investigate gaps</t>
        </is>
      </c>
      <c r="D44" s="21" t="n"/>
      <c r="E44" s="21" t="n"/>
      <c r="F44" s="21" t="n"/>
      <c r="G44" s="21" t="n"/>
      <c r="H44" s="21" t="n"/>
    </row>
    <row r="45" ht="30" customHeight="1">
      <c r="B45" s="24" t="inlineStr">
        <is>
          <t>H.3</t>
        </is>
      </c>
      <c r="C45" s="25" t="inlineStr">
        <is>
          <t>Review post-year-end credit notes; address the presumed fraud risk in revenue (SA 240) or document its rebuttal</t>
        </is>
      </c>
      <c r="D45" s="21" t="n"/>
      <c r="E45" s="21" t="n"/>
      <c r="F45" s="21" t="n"/>
      <c r="G45" s="21" t="n"/>
      <c r="H45" s="21" t="n"/>
    </row>
    <row r="46">
      <c r="B46" s="14" t="inlineStr">
        <is>
          <t>I. PURCHASES AND EXPENSES</t>
        </is>
      </c>
    </row>
    <row r="47">
      <c r="B47" s="18" t="inlineStr">
        <is>
          <t>WP</t>
        </is>
      </c>
      <c r="C47" s="18" t="inlineStr">
        <is>
          <t>Procedure (extent and sample set at planning)</t>
        </is>
      </c>
      <c r="D47" s="18" t="inlineStr">
        <is>
          <t>Extent/sample</t>
        </is>
      </c>
      <c r="E47" s="18" t="inlineStr">
        <is>
          <t>Done by</t>
        </is>
      </c>
      <c r="F47" s="18" t="inlineStr">
        <is>
          <t>Date</t>
        </is>
      </c>
      <c r="G47" s="18" t="inlineStr">
        <is>
          <t>Reviewed</t>
        </is>
      </c>
      <c r="H47" s="18" t="inlineStr">
        <is>
          <t>Conclusion / remarks</t>
        </is>
      </c>
    </row>
    <row r="48" ht="30" customHeight="1">
      <c r="B48" s="24" t="inlineStr">
        <is>
          <t>I.1</t>
        </is>
      </c>
      <c r="C48" s="25" t="inlineStr">
        <is>
          <t>Vouch samples to invoices, e-way bills and GRNs; test capital-vs-revenue classification</t>
        </is>
      </c>
      <c r="D48" s="21" t="n"/>
      <c r="E48" s="21" t="n"/>
      <c r="F48" s="21" t="n"/>
      <c r="G48" s="21" t="n"/>
      <c r="H48" s="21" t="n"/>
    </row>
    <row r="49" ht="30" customHeight="1">
      <c r="B49" s="24" t="inlineStr">
        <is>
          <t>I.2</t>
        </is>
      </c>
      <c r="C49" s="25" t="inlineStr">
        <is>
          <t>Reconcile input credit with GSTR-2B; scan for cash payments above Rs 10,000 (40A(3)) for the tax file</t>
        </is>
      </c>
      <c r="D49" s="21" t="n"/>
      <c r="E49" s="21" t="n"/>
      <c r="F49" s="21" t="n"/>
      <c r="G49" s="21" t="n"/>
      <c r="H49" s="21" t="n"/>
    </row>
    <row r="50">
      <c r="B50" s="14" t="inlineStr">
        <is>
          <t>J. EMPLOYEE BENEFITS</t>
        </is>
      </c>
    </row>
    <row r="51">
      <c r="B51" s="18" t="inlineStr">
        <is>
          <t>WP</t>
        </is>
      </c>
      <c r="C51" s="18" t="inlineStr">
        <is>
          <t>Procedure (extent and sample set at planning)</t>
        </is>
      </c>
      <c r="D51" s="18" t="inlineStr">
        <is>
          <t>Extent/sample</t>
        </is>
      </c>
      <c r="E51" s="18" t="inlineStr">
        <is>
          <t>Done by</t>
        </is>
      </c>
      <c r="F51" s="18" t="inlineStr">
        <is>
          <t>Date</t>
        </is>
      </c>
      <c r="G51" s="18" t="inlineStr">
        <is>
          <t>Reviewed</t>
        </is>
      </c>
      <c r="H51" s="18" t="inlineStr">
        <is>
          <t>Conclusion / remarks</t>
        </is>
      </c>
    </row>
    <row r="52" ht="30" customHeight="1">
      <c r="B52" s="24" t="inlineStr">
        <is>
          <t>J.1</t>
        </is>
      </c>
      <c r="C52" s="25" t="inlineStr">
        <is>
          <t>Run payroll analytics; test samples to appointment letters and attendance</t>
        </is>
      </c>
      <c r="D52" s="21" t="n"/>
      <c r="E52" s="21" t="n"/>
      <c r="F52" s="21" t="n"/>
      <c r="G52" s="21" t="n"/>
      <c r="H52" s="21" t="n"/>
    </row>
    <row r="53" ht="30" customHeight="1">
      <c r="B53" s="24" t="inlineStr">
        <is>
          <t>J.2</t>
        </is>
      </c>
      <c r="C53" s="25" t="inlineStr">
        <is>
          <t>Recompute PF/ESI and check deposit dates - split on-time vs late for 36(1)(va)/43B</t>
        </is>
      </c>
      <c r="D53" s="21" t="n"/>
      <c r="E53" s="21" t="n"/>
      <c r="F53" s="21" t="n"/>
      <c r="G53" s="21" t="n"/>
      <c r="H53" s="21" t="n"/>
    </row>
    <row r="54" ht="30" customHeight="1">
      <c r="B54" s="24" t="inlineStr">
        <is>
          <t>J.3</t>
        </is>
      </c>
      <c r="C54" s="25" t="inlineStr">
        <is>
          <t>Review actuarial valuations for gratuity and leave (use of an expert - SA 620)</t>
        </is>
      </c>
      <c r="D54" s="21" t="n"/>
      <c r="E54" s="21" t="n"/>
      <c r="F54" s="21" t="n"/>
      <c r="G54" s="21" t="n"/>
      <c r="H54" s="21" t="n"/>
    </row>
    <row r="55">
      <c r="B55" s="14" t="inlineStr">
        <is>
          <t>K. RELATED PARTIES</t>
        </is>
      </c>
    </row>
    <row r="56">
      <c r="B56" s="18" t="inlineStr">
        <is>
          <t>WP</t>
        </is>
      </c>
      <c r="C56" s="18" t="inlineStr">
        <is>
          <t>Procedure (extent and sample set at planning)</t>
        </is>
      </c>
      <c r="D56" s="18" t="inlineStr">
        <is>
          <t>Extent/sample</t>
        </is>
      </c>
      <c r="E56" s="18" t="inlineStr">
        <is>
          <t>Done by</t>
        </is>
      </c>
      <c r="F56" s="18" t="inlineStr">
        <is>
          <t>Date</t>
        </is>
      </c>
      <c r="G56" s="18" t="inlineStr">
        <is>
          <t>Reviewed</t>
        </is>
      </c>
      <c r="H56" s="18" t="inlineStr">
        <is>
          <t>Conclusion / remarks</t>
        </is>
      </c>
    </row>
    <row r="57" ht="30" customHeight="1">
      <c r="B57" s="24" t="inlineStr">
        <is>
          <t>K.1</t>
        </is>
      </c>
      <c r="C57" s="25" t="inlineStr">
        <is>
          <t>Build the related-party list from registers u/s 189, MCA data and management declarations; stay alert for undisclosed relationships (SA 550)</t>
        </is>
      </c>
      <c r="D57" s="21" t="n"/>
      <c r="E57" s="21" t="n"/>
      <c r="F57" s="21" t="n"/>
      <c r="G57" s="21" t="n"/>
      <c r="H57" s="21" t="n"/>
    </row>
    <row r="58" ht="30" customHeight="1">
      <c r="B58" s="24" t="inlineStr">
        <is>
          <t>K.2</t>
        </is>
      </c>
      <c r="C58" s="25" t="inlineStr">
        <is>
          <t>Test section 177/188 approvals and disclosure completeness</t>
        </is>
      </c>
      <c r="D58" s="21" t="n"/>
      <c r="E58" s="21" t="n"/>
      <c r="F58" s="21" t="n"/>
      <c r="G58" s="21" t="n"/>
      <c r="H58" s="21" t="n"/>
    </row>
    <row r="59">
      <c r="B59" s="14" t="inlineStr">
        <is>
          <t>L. CASH AND BANK</t>
        </is>
      </c>
    </row>
    <row r="60">
      <c r="B60" s="18" t="inlineStr">
        <is>
          <t>WP</t>
        </is>
      </c>
      <c r="C60" s="18" t="inlineStr">
        <is>
          <t>Procedure (extent and sample set at planning)</t>
        </is>
      </c>
      <c r="D60" s="18" t="inlineStr">
        <is>
          <t>Extent/sample</t>
        </is>
      </c>
      <c r="E60" s="18" t="inlineStr">
        <is>
          <t>Done by</t>
        </is>
      </c>
      <c r="F60" s="18" t="inlineStr">
        <is>
          <t>Date</t>
        </is>
      </c>
      <c r="G60" s="18" t="inlineStr">
        <is>
          <t>Reviewed</t>
        </is>
      </c>
      <c r="H60" s="18" t="inlineStr">
        <is>
          <t>Conclusion / remarks</t>
        </is>
      </c>
    </row>
    <row r="61" ht="30" customHeight="1">
      <c r="B61" s="24" t="inlineStr">
        <is>
          <t>L.1</t>
        </is>
      </c>
      <c r="C61" s="25" t="inlineStr">
        <is>
          <t>Obtain bank confirmations covering accounts, loans, LCs and guarantees; test reconciliations and long-outstanding items</t>
        </is>
      </c>
      <c r="D61" s="21" t="n"/>
      <c r="E61" s="21" t="n"/>
      <c r="F61" s="21" t="n"/>
      <c r="G61" s="21" t="n"/>
      <c r="H61" s="21" t="n"/>
    </row>
    <row r="62" ht="30" customHeight="1">
      <c r="B62" s="24" t="inlineStr">
        <is>
          <t>L.2</t>
        </is>
      </c>
      <c r="C62" s="25" t="inlineStr">
        <is>
          <t>Count cash or obtain a certificate; scan dormant accounts</t>
        </is>
      </c>
      <c r="D62" s="21" t="n"/>
      <c r="E62" s="21" t="n"/>
      <c r="F62" s="21" t="n"/>
      <c r="G62" s="21" t="n"/>
      <c r="H62" s="21" t="n"/>
    </row>
    <row r="63">
      <c r="B63" s="14" t="inlineStr">
        <is>
          <t>M. LOANS AND ADVANCES GIVEN</t>
        </is>
      </c>
    </row>
    <row r="64">
      <c r="B64" s="18" t="inlineStr">
        <is>
          <t>WP</t>
        </is>
      </c>
      <c r="C64" s="18" t="inlineStr">
        <is>
          <t>Procedure (extent and sample set at planning)</t>
        </is>
      </c>
      <c r="D64" s="18" t="inlineStr">
        <is>
          <t>Extent/sample</t>
        </is>
      </c>
      <c r="E64" s="18" t="inlineStr">
        <is>
          <t>Done by</t>
        </is>
      </c>
      <c r="F64" s="18" t="inlineStr">
        <is>
          <t>Date</t>
        </is>
      </c>
      <c r="G64" s="18" t="inlineStr">
        <is>
          <t>Reviewed</t>
        </is>
      </c>
      <c r="H64" s="18" t="inlineStr">
        <is>
          <t>Conclusion / remarks</t>
        </is>
      </c>
    </row>
    <row r="65" ht="30" customHeight="1">
      <c r="B65" s="24" t="inlineStr">
        <is>
          <t>M.1</t>
        </is>
      </c>
      <c r="C65" s="25" t="inlineStr">
        <is>
          <t>Test sections 185/186 compliance; check terms, schedules, regularity and amounts overdue beyond 90 days</t>
        </is>
      </c>
      <c r="D65" s="21" t="n"/>
      <c r="E65" s="21" t="n"/>
      <c r="F65" s="21" t="n"/>
      <c r="G65" s="21" t="n"/>
      <c r="H65" s="21" t="n"/>
    </row>
    <row r="66" ht="30" customHeight="1">
      <c r="B66" s="24" t="inlineStr">
        <is>
          <t>M.2</t>
        </is>
      </c>
      <c r="C66" s="25" t="inlineStr">
        <is>
          <t>Identify advances in the nature of loans and evergreening patterns for CARO clause (iii)</t>
        </is>
      </c>
      <c r="D66" s="21" t="n"/>
      <c r="E66" s="21" t="n"/>
      <c r="F66" s="21" t="n"/>
      <c r="G66" s="21" t="n"/>
      <c r="H66" s="21" t="n"/>
    </row>
    <row r="67">
      <c r="B67" s="14" t="inlineStr">
        <is>
          <t>N. STATUTORY DUES</t>
        </is>
      </c>
    </row>
    <row r="68">
      <c r="B68" s="18" t="inlineStr">
        <is>
          <t>WP</t>
        </is>
      </c>
      <c r="C68" s="18" t="inlineStr">
        <is>
          <t>Procedure (extent and sample set at planning)</t>
        </is>
      </c>
      <c r="D68" s="18" t="inlineStr">
        <is>
          <t>Extent/sample</t>
        </is>
      </c>
      <c r="E68" s="18" t="inlineStr">
        <is>
          <t>Done by</t>
        </is>
      </c>
      <c r="F68" s="18" t="inlineStr">
        <is>
          <t>Date</t>
        </is>
      </c>
      <c r="G68" s="18" t="inlineStr">
        <is>
          <t>Reviewed</t>
        </is>
      </c>
      <c r="H68" s="18" t="inlineStr">
        <is>
          <t>Conclusion / remarks</t>
        </is>
      </c>
    </row>
    <row r="69" ht="30" customHeight="1">
      <c r="B69" s="24" t="inlineStr">
        <is>
          <t>N.1</t>
        </is>
      </c>
      <c r="C69" s="25" t="inlineStr">
        <is>
          <t>Check month-wise deposit regularity for GST, TDS, PF, ESI and professional tax; list arrears older than six months</t>
        </is>
      </c>
      <c r="D69" s="21" t="n"/>
      <c r="E69" s="21" t="n"/>
      <c r="F69" s="21" t="n"/>
      <c r="G69" s="21" t="n"/>
      <c r="H69" s="21" t="n"/>
    </row>
    <row r="70" ht="30" customHeight="1">
      <c r="B70" s="24" t="inlineStr">
        <is>
          <t>N.2</t>
        </is>
      </c>
      <c r="C70" s="25" t="inlineStr">
        <is>
          <t>Build the disputed-dues table with amounts and the forum where each dispute is pending</t>
        </is>
      </c>
      <c r="D70" s="21" t="n"/>
      <c r="E70" s="21" t="n"/>
      <c r="F70" s="21" t="n"/>
      <c r="G70" s="21" t="n"/>
      <c r="H70" s="21" t="n"/>
    </row>
    <row r="71">
      <c r="B71" s="14" t="inlineStr">
        <is>
          <t>O. CONTINGENCIES AND COMMITMENTS</t>
        </is>
      </c>
    </row>
    <row r="72">
      <c r="B72" s="18" t="inlineStr">
        <is>
          <t>WP</t>
        </is>
      </c>
      <c r="C72" s="18" t="inlineStr">
        <is>
          <t>Procedure (extent and sample set at planning)</t>
        </is>
      </c>
      <c r="D72" s="18" t="inlineStr">
        <is>
          <t>Extent/sample</t>
        </is>
      </c>
      <c r="E72" s="18" t="inlineStr">
        <is>
          <t>Done by</t>
        </is>
      </c>
      <c r="F72" s="18" t="inlineStr">
        <is>
          <t>Date</t>
        </is>
      </c>
      <c r="G72" s="18" t="inlineStr">
        <is>
          <t>Reviewed</t>
        </is>
      </c>
      <c r="H72" s="18" t="inlineStr">
        <is>
          <t>Conclusion / remarks</t>
        </is>
      </c>
    </row>
    <row r="73" ht="30" customHeight="1">
      <c r="B73" s="24" t="inlineStr">
        <is>
          <t>O.1</t>
        </is>
      </c>
      <c r="C73" s="25" t="inlineStr">
        <is>
          <t>Obtain litigation status from management and, where needed, external counsel; test provisioning for onerous long-term contracts including derivatives (Rule 11(b))</t>
        </is>
      </c>
      <c r="D73" s="21" t="n"/>
      <c r="E73" s="21" t="n"/>
      <c r="F73" s="21" t="n"/>
      <c r="G73" s="21" t="n"/>
      <c r="H73" s="21" t="n"/>
    </row>
    <row r="74" ht="30" customHeight="1">
      <c r="B74" s="24" t="inlineStr">
        <is>
          <t>O.2</t>
        </is>
      </c>
      <c r="C74" s="25" t="inlineStr">
        <is>
          <t>Agree guarantees to bank confirmations; list capital commitments</t>
        </is>
      </c>
      <c r="D74" s="21" t="n"/>
      <c r="E74" s="21" t="n"/>
      <c r="F74" s="21" t="n"/>
      <c r="G74" s="21" t="n"/>
      <c r="H74" s="21" t="n"/>
    </row>
    <row r="75">
      <c r="B75" s="14" t="inlineStr">
        <is>
          <t>P. SUBSEQUENT EVENTS</t>
        </is>
      </c>
    </row>
    <row r="76">
      <c r="B76" s="18" t="inlineStr">
        <is>
          <t>WP</t>
        </is>
      </c>
      <c r="C76" s="18" t="inlineStr">
        <is>
          <t>Procedure (extent and sample set at planning)</t>
        </is>
      </c>
      <c r="D76" s="18" t="inlineStr">
        <is>
          <t>Extent/sample</t>
        </is>
      </c>
      <c r="E76" s="18" t="inlineStr">
        <is>
          <t>Done by</t>
        </is>
      </c>
      <c r="F76" s="18" t="inlineStr">
        <is>
          <t>Date</t>
        </is>
      </c>
      <c r="G76" s="18" t="inlineStr">
        <is>
          <t>Reviewed</t>
        </is>
      </c>
      <c r="H76" s="18" t="inlineStr">
        <is>
          <t>Conclusion / remarks</t>
        </is>
      </c>
    </row>
    <row r="77" ht="30" customHeight="1">
      <c r="B77" s="24" t="inlineStr">
        <is>
          <t>P.1</t>
        </is>
      </c>
      <c r="C77" s="25" t="inlineStr">
        <is>
          <t>Review minutes, bank statements and major transactions from the year-end to the report date (SA 560); classify adjusting vs non-adjusting</t>
        </is>
      </c>
      <c r="D77" s="21" t="n"/>
      <c r="E77" s="21" t="n"/>
      <c r="F77" s="21" t="n"/>
      <c r="G77" s="21" t="n"/>
      <c r="H77" s="21" t="n"/>
    </row>
    <row r="78">
      <c r="B78" s="14" t="inlineStr">
        <is>
          <t>Q. GOING CONCERN</t>
        </is>
      </c>
    </row>
    <row r="79">
      <c r="B79" s="18" t="inlineStr">
        <is>
          <t>WP</t>
        </is>
      </c>
      <c r="C79" s="18" t="inlineStr">
        <is>
          <t>Procedure (extent and sample set at planning)</t>
        </is>
      </c>
      <c r="D79" s="18" t="inlineStr">
        <is>
          <t>Extent/sample</t>
        </is>
      </c>
      <c r="E79" s="18" t="inlineStr">
        <is>
          <t>Done by</t>
        </is>
      </c>
      <c r="F79" s="18" t="inlineStr">
        <is>
          <t>Date</t>
        </is>
      </c>
      <c r="G79" s="18" t="inlineStr">
        <is>
          <t>Reviewed</t>
        </is>
      </c>
      <c r="H79" s="18" t="inlineStr">
        <is>
          <t>Conclusion / remarks</t>
        </is>
      </c>
    </row>
    <row r="80" ht="30" customHeight="1">
      <c r="B80" s="24" t="inlineStr">
        <is>
          <t>Q.1</t>
        </is>
      </c>
      <c r="C80" s="25" t="inlineStr">
        <is>
          <t>Evaluate management's assessment covering at least twelve months from the FS date (SA 570); test financing headroom and covenant compliance</t>
        </is>
      </c>
      <c r="D80" s="21" t="n"/>
      <c r="E80" s="21" t="n"/>
      <c r="F80" s="21" t="n"/>
      <c r="G80" s="21" t="n"/>
      <c r="H80" s="21" t="n"/>
    </row>
    <row r="81" ht="30" customHeight="1">
      <c r="B81" s="24" t="inlineStr">
        <is>
          <t>Q.2</t>
        </is>
      </c>
      <c r="C81" s="25" t="inlineStr">
        <is>
          <t>Feed the ratios and ageing view into CARO clause (xix); conclude on material uncertainty</t>
        </is>
      </c>
      <c r="D81" s="21" t="n"/>
      <c r="E81" s="21" t="n"/>
      <c r="F81" s="21" t="n"/>
      <c r="G81" s="21" t="n"/>
      <c r="H81" s="21" t="n"/>
    </row>
    <row r="82">
      <c r="B82" s="14" t="inlineStr">
        <is>
          <t>R. COMPLETION</t>
        </is>
      </c>
    </row>
    <row r="83">
      <c r="B83" s="18" t="inlineStr">
        <is>
          <t>WP</t>
        </is>
      </c>
      <c r="C83" s="18" t="inlineStr">
        <is>
          <t>Procedure (extent and sample set at planning)</t>
        </is>
      </c>
      <c r="D83" s="18" t="inlineStr">
        <is>
          <t>Extent/sample</t>
        </is>
      </c>
      <c r="E83" s="18" t="inlineStr">
        <is>
          <t>Done by</t>
        </is>
      </c>
      <c r="F83" s="18" t="inlineStr">
        <is>
          <t>Date</t>
        </is>
      </c>
      <c r="G83" s="18" t="inlineStr">
        <is>
          <t>Reviewed</t>
        </is>
      </c>
      <c r="H83" s="18" t="inlineStr">
        <is>
          <t>Conclusion / remarks</t>
        </is>
      </c>
    </row>
    <row r="84" ht="30" customHeight="1">
      <c r="B84" s="24" t="inlineStr">
        <is>
          <t>R.1</t>
        </is>
      </c>
      <c r="C84" s="25" t="inlineStr">
        <is>
          <t>Summarise corrected and uncorrected misstatements against materiality (SA 450)</t>
        </is>
      </c>
      <c r="D84" s="21" t="n"/>
      <c r="E84" s="21" t="n"/>
      <c r="F84" s="21" t="n"/>
      <c r="G84" s="21" t="n"/>
      <c r="H84" s="21" t="n"/>
    </row>
    <row r="85" ht="30" customHeight="1">
      <c r="B85" s="24" t="inlineStr">
        <is>
          <t>R.2</t>
        </is>
      </c>
      <c r="C85" s="25" t="inlineStr">
        <is>
          <t>Obtain the written-representation letter dated on or immediately before the report (SA 580)</t>
        </is>
      </c>
      <c r="D85" s="21" t="n"/>
      <c r="E85" s="21" t="n"/>
      <c r="F85" s="21" t="n"/>
      <c r="G85" s="21" t="n"/>
      <c r="H85" s="21" t="n"/>
    </row>
    <row r="86" ht="30" customHeight="1">
      <c r="B86" s="24" t="inlineStr">
        <is>
          <t>R.3</t>
        </is>
      </c>
      <c r="C86" s="25" t="inlineStr">
        <is>
          <t>Issue TCWG communications including control deficiencies (SA 260/265)</t>
        </is>
      </c>
      <c r="D86" s="21" t="n"/>
      <c r="E86" s="21" t="n"/>
      <c r="F86" s="21" t="n"/>
      <c r="G86" s="21" t="n"/>
      <c r="H86" s="21" t="n"/>
    </row>
    <row r="87" ht="30" customHeight="1">
      <c r="B87" s="24" t="inlineStr">
        <is>
          <t>R.4</t>
        </is>
      </c>
      <c r="C87" s="25" t="inlineStr">
        <is>
          <t>Complete the CARO tracker, the Rule 11 checklist and the audit-trail testing memo</t>
        </is>
      </c>
      <c r="D87" s="21" t="n"/>
      <c r="E87" s="21" t="n"/>
      <c r="F87" s="21" t="n"/>
      <c r="G87" s="21" t="n"/>
      <c r="H87" s="21" t="n"/>
    </row>
    <row r="88" ht="30" customHeight="1">
      <c r="B88" s="24" t="inlineStr">
        <is>
          <t>R.5</t>
        </is>
      </c>
      <c r="C88" s="25" t="inlineStr">
        <is>
          <t>Generate UDIN on signing; assemble the file within 60 days (File Index tab)</t>
        </is>
      </c>
      <c r="D88" s="21" t="n"/>
      <c r="E88" s="21" t="n"/>
      <c r="F88" s="21" t="n"/>
      <c r="G88" s="21" t="n"/>
      <c r="H88" s="21" t="n"/>
    </row>
    <row r="89">
      <c r="B89" s="14" t="inlineStr">
        <is>
          <t>T. TAX AUDIT ADD-ON (44AB / FORM 3CD - AY 2026-27, 3CD as amended by Notification 23/2025)</t>
        </is>
      </c>
    </row>
    <row r="90">
      <c r="B90" s="18" t="inlineStr">
        <is>
          <t>WP</t>
        </is>
      </c>
      <c r="C90" s="18" t="inlineStr">
        <is>
          <t>Procedure (extent and sample set at planning)</t>
        </is>
      </c>
      <c r="D90" s="18" t="inlineStr">
        <is>
          <t>Extent/sample</t>
        </is>
      </c>
      <c r="E90" s="18" t="inlineStr">
        <is>
          <t>Done by</t>
        </is>
      </c>
      <c r="F90" s="18" t="inlineStr">
        <is>
          <t>Date</t>
        </is>
      </c>
      <c r="G90" s="18" t="inlineStr">
        <is>
          <t>Reviewed</t>
        </is>
      </c>
      <c r="H90" s="18" t="inlineStr">
        <is>
          <t>Conclusion / remarks</t>
        </is>
      </c>
    </row>
    <row r="91" ht="28" customHeight="1">
      <c r="B91" s="24" t="inlineStr">
        <is>
          <t>T.1</t>
        </is>
      </c>
      <c r="C91" s="25" t="inlineStr">
        <is>
          <t>Verify section 43B items on an actual-payment basis to the filing date - clause 26</t>
        </is>
      </c>
      <c r="D91" s="21" t="n"/>
      <c r="E91" s="21" t="n"/>
      <c r="F91" s="21" t="n"/>
      <c r="G91" s="21" t="n"/>
      <c r="H91" s="21" t="n"/>
    </row>
    <row r="92" ht="28" customHeight="1">
      <c r="B92" s="24" t="inlineStr">
        <is>
          <t>T.2</t>
        </is>
      </c>
      <c r="C92" s="25" t="inlineStr">
        <is>
          <t>Split MSME dues per section 43B(h) - paid in time, paid late, unpaid - clause 22</t>
        </is>
      </c>
      <c r="D92" s="21" t="n"/>
      <c r="E92" s="21" t="n"/>
      <c r="F92" s="21" t="n"/>
      <c r="G92" s="21" t="n"/>
      <c r="H92" s="21" t="n"/>
    </row>
    <row r="93" ht="28" customHeight="1">
      <c r="B93" s="24" t="inlineStr">
        <is>
          <t>T.3</t>
        </is>
      </c>
      <c r="C93" s="25" t="inlineStr">
        <is>
          <t>Test loans, deposits and repayments in cash against sections 269SS/269T with the coded classification - clause 31</t>
        </is>
      </c>
      <c r="D93" s="21" t="n"/>
      <c r="E93" s="21" t="n"/>
      <c r="F93" s="21" t="n"/>
      <c r="G93" s="21" t="n"/>
      <c r="H93" s="21" t="n"/>
    </row>
    <row r="94" ht="28" customHeight="1">
      <c r="B94" s="24" t="inlineStr">
        <is>
          <t>T.4</t>
        </is>
      </c>
      <c r="C94" s="25" t="inlineStr">
        <is>
          <t>Scan cash expenditure above Rs 10,000 per day per person (40A(3)/(3A)) - clause 21(d)</t>
        </is>
      </c>
      <c r="D94" s="21" t="n"/>
      <c r="E94" s="21" t="n"/>
      <c r="F94" s="21" t="n"/>
      <c r="G94" s="21" t="n"/>
      <c r="H94" s="21" t="n"/>
    </row>
    <row r="95" ht="28" customHeight="1">
      <c r="B95" s="24" t="inlineStr">
        <is>
          <t>T.5</t>
        </is>
      </c>
      <c r="C95" s="25" t="inlineStr">
        <is>
          <t>Check TDS/TCS deduction, deposit and statement filing chapter-wide, and the 40(a)(ia) linkage - clause 34</t>
        </is>
      </c>
      <c r="D95" s="21" t="n"/>
      <c r="E95" s="21" t="n"/>
      <c r="F95" s="21" t="n"/>
      <c r="G95" s="21" t="n"/>
      <c r="H95" s="21" t="n"/>
    </row>
    <row r="96" ht="28" customHeight="1">
      <c r="B96" s="24" t="inlineStr">
        <is>
          <t>T.6</t>
        </is>
      </c>
      <c r="C96" s="25" t="inlineStr">
        <is>
          <t>Document ICDS adjustments and disclosures - clause 13(d) to (f)</t>
        </is>
      </c>
      <c r="D96" s="21" t="n"/>
      <c r="E96" s="21" t="n"/>
      <c r="F96" s="21" t="n"/>
      <c r="G96" s="21" t="n"/>
      <c r="H96" s="21" t="n"/>
    </row>
    <row r="97" ht="28" customHeight="1">
      <c r="B97" s="24" t="inlineStr">
        <is>
          <t>T.7</t>
        </is>
      </c>
      <c r="C97" s="25" t="inlineStr">
        <is>
          <t>Prepare the GST-registered vs unregistered expenditure break-up - clause 44</t>
        </is>
      </c>
      <c r="D97" s="21" t="n"/>
      <c r="E97" s="21" t="n"/>
      <c r="F97" s="21" t="n"/>
      <c r="G97" s="21" t="n"/>
      <c r="H97" s="21" t="n"/>
    </row>
    <row r="98" ht="28" customHeight="1">
      <c r="B98" s="24" t="inlineStr">
        <is>
          <t>T.8</t>
        </is>
      </c>
      <c r="C98" s="25" t="inlineStr">
        <is>
          <t>Reconcile GST turnover with the books as a standing workpaper; carry the tax-audit due date (30-Sep-2026 non-TP) into the planning memo</t>
        </is>
      </c>
      <c r="D98" s="21" t="n"/>
      <c r="E98" s="21" t="n"/>
      <c r="F98" s="21" t="n"/>
      <c r="G98" s="21" t="n"/>
      <c r="H98" s="21" t="n"/>
    </row>
  </sheetData>
  <sheetProtection selectLockedCells="0" selectUnlockedCells="0" sheet="1" objects="0" insertRows="1" insertHyperlinks="1" autoFilter="1" scenarios="0" formatColumns="0" deleteColumns="1" insertColumns="1" pivotTables="1" deleteRows="1" formatCells="1" formatRows="0" sort="1" password="BBBC"/>
  <mergeCells count="20">
    <mergeCell ref="B55:H55"/>
    <mergeCell ref="B5:H5"/>
    <mergeCell ref="B63:H63"/>
    <mergeCell ref="B89:H89"/>
    <mergeCell ref="B36:H36"/>
    <mergeCell ref="B50:H50"/>
    <mergeCell ref="B26:H26"/>
    <mergeCell ref="B41:H41"/>
    <mergeCell ref="B75:H75"/>
    <mergeCell ref="B16:H16"/>
    <mergeCell ref="B59:H59"/>
    <mergeCell ref="B31:H31"/>
    <mergeCell ref="B46:H46"/>
    <mergeCell ref="B22:H22"/>
    <mergeCell ref="B71:H71"/>
    <mergeCell ref="B2:H2"/>
    <mergeCell ref="B67:H67"/>
    <mergeCell ref="B82:H82"/>
    <mergeCell ref="B78:H78"/>
    <mergeCell ref="B10:H1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B2:F57"/>
  <sheetViews>
    <sheetView showGridLines="0" workbookViewId="0">
      <selection activeCell="A1" sqref="A1"/>
    </sheetView>
  </sheetViews>
  <sheetFormatPr baseColWidth="8" defaultRowHeight="15"/>
  <cols>
    <col width="2.5" customWidth="1" min="1" max="1"/>
    <col width="16" customWidth="1" min="2" max="2"/>
    <col width="66" customWidth="1" min="3" max="3"/>
    <col width="13" customWidth="1" min="4" max="4"/>
    <col width="12" customWidth="1" min="5" max="5"/>
    <col width="24" customWidth="1" min="6" max="6"/>
  </cols>
  <sheetData>
    <row r="2">
      <c r="B2" s="9" t="inlineStr">
        <is>
          <t>STANDARDS + COMPANIES ACT CHECKLIST (FY 2025-26)</t>
        </is>
      </c>
    </row>
    <row r="4">
      <c r="B4" s="14" t="inlineStr">
        <is>
          <t>PART A - DOCUMENTATION THE STANDARDS DEMAND</t>
        </is>
      </c>
    </row>
    <row r="5">
      <c r="B5" s="18" t="inlineStr">
        <is>
          <t>Reference</t>
        </is>
      </c>
      <c r="C5" s="18" t="inlineStr">
        <is>
          <t>What the file must contain (redrafted)</t>
        </is>
      </c>
      <c r="D5" s="18" t="inlineStr">
        <is>
          <t>Status</t>
        </is>
      </c>
      <c r="E5" s="18" t="inlineStr">
        <is>
          <t>WP ref</t>
        </is>
      </c>
      <c r="F5" s="18" t="inlineStr">
        <is>
          <t>Remarks</t>
        </is>
      </c>
    </row>
    <row r="6" ht="30" customHeight="1">
      <c r="B6" s="26" t="inlineStr">
        <is>
          <t>SA 210</t>
        </is>
      </c>
      <c r="C6" s="25" t="inlineStr">
        <is>
          <t>Signed engagement letter agreeing the terms, management's responsibilities and the reporting framework</t>
        </is>
      </c>
      <c r="D6" s="21" t="n"/>
      <c r="E6" s="21" t="n"/>
      <c r="F6" s="21" t="n"/>
    </row>
    <row r="7" ht="30" customHeight="1">
      <c r="B7" s="26" t="inlineStr">
        <is>
          <t>SA 220 / SQC 1</t>
        </is>
      </c>
      <c r="C7" s="25" t="inlineStr">
        <is>
          <t>Engagement quality-control evidence; independence confirmations from the team (SQC 1 governs - SQM 1/2 deferred by ICAI on 31-Mar-2026)</t>
        </is>
      </c>
      <c r="D7" s="21" t="n"/>
      <c r="E7" s="21" t="n"/>
      <c r="F7" s="21" t="n"/>
    </row>
    <row r="8" ht="30" customHeight="1">
      <c r="B8" s="26" t="inlineStr">
        <is>
          <t>SA 230</t>
        </is>
      </c>
      <c r="C8" s="25" t="inlineStr">
        <is>
          <t>File assembled within 60 days of the report date; any post-assembly change logged with who, when and why; retain at least 7 years</t>
        </is>
      </c>
      <c r="D8" s="21" t="n"/>
      <c r="E8" s="21" t="n"/>
      <c r="F8" s="21" t="n"/>
    </row>
    <row r="9" ht="30" customHeight="1">
      <c r="B9" s="26" t="inlineStr">
        <is>
          <t>SA 240</t>
        </is>
      </c>
      <c r="C9" s="25" t="inlineStr">
        <is>
          <t>Fraud inquiries of management and those charged with governance; journal-entry testing; the presumed fraud risk in revenue addressed or its rebuttal documented</t>
        </is>
      </c>
      <c r="D9" s="21" t="n"/>
      <c r="E9" s="21" t="n"/>
      <c r="F9" s="21" t="n"/>
    </row>
    <row r="10" ht="30" customHeight="1">
      <c r="B10" s="26" t="inlineStr">
        <is>
          <t>SA 250</t>
        </is>
      </c>
      <c r="C10" s="25" t="inlineStr">
        <is>
          <t>Notes on compliance with laws and regulations relevant to the FS and on any identified non-compliance</t>
        </is>
      </c>
      <c r="D10" s="21" t="n"/>
      <c r="E10" s="21" t="n"/>
      <c r="F10" s="21" t="n"/>
    </row>
    <row r="11" ht="30" customHeight="1">
      <c r="B11" s="26" t="inlineStr">
        <is>
          <t>SA 260/265</t>
        </is>
      </c>
      <c r="C11" s="25" t="inlineStr">
        <is>
          <t>Written communications to those charged with governance, including significant control deficiencies</t>
        </is>
      </c>
      <c r="D11" s="21" t="n"/>
      <c r="E11" s="21" t="n"/>
      <c r="F11" s="21" t="n"/>
    </row>
    <row r="12" ht="30" customHeight="1">
      <c r="B12" s="26" t="inlineStr">
        <is>
          <t>SA 300</t>
        </is>
      </c>
      <c r="C12" s="25" t="inlineStr">
        <is>
          <t>Overall strategy and the audit plan, updated for changes during the audit</t>
        </is>
      </c>
      <c r="D12" s="21" t="n"/>
      <c r="E12" s="21" t="n"/>
      <c r="F12" s="21" t="n"/>
    </row>
    <row r="13" ht="30" customHeight="1">
      <c r="B13" s="26" t="inlineStr">
        <is>
          <t>SA 315</t>
        </is>
      </c>
      <c r="C13" s="25" t="inlineStr">
        <is>
          <t>Understanding of the entity, its environment and IT systems; identified risks including significant risks</t>
        </is>
      </c>
      <c r="D13" s="21" t="n"/>
      <c r="E13" s="21" t="n"/>
      <c r="F13" s="21" t="n"/>
    </row>
    <row r="14" ht="30" customHeight="1">
      <c r="B14" s="26" t="inlineStr">
        <is>
          <t>SA 320</t>
        </is>
      </c>
      <c r="C14" s="25" t="inlineStr">
        <is>
          <t>Materiality, performance materiality and any revision, each with its rationale</t>
        </is>
      </c>
      <c r="D14" s="21" t="n"/>
      <c r="E14" s="21" t="n"/>
      <c r="F14" s="21" t="n"/>
    </row>
    <row r="15" ht="30" customHeight="1">
      <c r="B15" s="26" t="inlineStr">
        <is>
          <t>SA 330</t>
        </is>
      </c>
      <c r="C15" s="25" t="inlineStr">
        <is>
          <t>Linkage of further procedures to each assessed risk and the conclusions drawn</t>
        </is>
      </c>
      <c r="D15" s="21" t="n"/>
      <c r="E15" s="21" t="n"/>
      <c r="F15" s="21" t="n"/>
    </row>
    <row r="16" ht="30" customHeight="1">
      <c r="B16" s="26" t="inlineStr">
        <is>
          <t>SA 402</t>
        </is>
      </c>
      <c r="C16" s="25" t="inlineStr">
        <is>
          <t>Service-organisation reports relied on, with bridging work where periods differ</t>
        </is>
      </c>
      <c r="D16" s="21" t="n"/>
      <c r="E16" s="21" t="n"/>
      <c r="F16" s="21" t="n"/>
    </row>
    <row r="17" ht="30" customHeight="1">
      <c r="B17" s="26" t="inlineStr">
        <is>
          <t>SA 450</t>
        </is>
      </c>
      <c r="C17" s="25" t="inlineStr">
        <is>
          <t>Summary of corrected and uncorrected misstatements and the clearly-trivial threshold</t>
        </is>
      </c>
      <c r="D17" s="21" t="n"/>
      <c r="E17" s="21" t="n"/>
      <c r="F17" s="21" t="n"/>
    </row>
    <row r="18" ht="30" customHeight="1">
      <c r="B18" s="26" t="inlineStr">
        <is>
          <t>SA 500/501</t>
        </is>
      </c>
      <c r="C18" s="25" t="inlineStr">
        <is>
          <t>Evidence records including inventory-count attendance and litigation inquiries</t>
        </is>
      </c>
      <c r="D18" s="21" t="n"/>
      <c r="E18" s="21" t="n"/>
      <c r="F18" s="21" t="n"/>
    </row>
    <row r="19" ht="30" customHeight="1">
      <c r="B19" s="26" t="inlineStr">
        <is>
          <t>SA 505</t>
        </is>
      </c>
      <c r="C19" s="25" t="inlineStr">
        <is>
          <t>Confirmation control log, exceptions and the alternate procedures run on non-replies</t>
        </is>
      </c>
      <c r="D19" s="21" t="n"/>
      <c r="E19" s="21" t="n"/>
      <c r="F19" s="21" t="n"/>
    </row>
    <row r="20" ht="30" customHeight="1">
      <c r="B20" s="26" t="inlineStr">
        <is>
          <t>SA 510</t>
        </is>
      </c>
      <c r="C20" s="25" t="inlineStr">
        <is>
          <t>First-year work on opening balances and the predecessor's papers where reviewed</t>
        </is>
      </c>
      <c r="D20" s="21" t="n"/>
      <c r="E20" s="21" t="n"/>
      <c r="F20" s="21" t="n"/>
    </row>
    <row r="21" ht="30" customHeight="1">
      <c r="B21" s="26" t="inlineStr">
        <is>
          <t>SA 520</t>
        </is>
      </c>
      <c r="C21" s="25" t="inlineStr">
        <is>
          <t>Analytical expectations set in advance and their comparison with outcomes</t>
        </is>
      </c>
      <c r="D21" s="21" t="n"/>
      <c r="E21" s="21" t="n"/>
      <c r="F21" s="21" t="n"/>
    </row>
    <row r="22" ht="30" customHeight="1">
      <c r="B22" s="26" t="inlineStr">
        <is>
          <t>SA 530</t>
        </is>
      </c>
      <c r="C22" s="25" t="inlineStr">
        <is>
          <t>Sampling method, population, and the basis of the sample size</t>
        </is>
      </c>
      <c r="D22" s="21" t="n"/>
      <c r="E22" s="21" t="n"/>
      <c r="F22" s="21" t="n"/>
    </row>
    <row r="23" ht="30" customHeight="1">
      <c r="B23" s="26" t="inlineStr">
        <is>
          <t>SA 540</t>
        </is>
      </c>
      <c r="C23" s="25" t="inlineStr">
        <is>
          <t>Evaluation of estimates and fair values, including management bias indicators</t>
        </is>
      </c>
      <c r="D23" s="21" t="n"/>
      <c r="E23" s="21" t="n"/>
      <c r="F23" s="21" t="n"/>
    </row>
    <row r="24" ht="30" customHeight="1">
      <c r="B24" s="26" t="inlineStr">
        <is>
          <t>SA 550</t>
        </is>
      </c>
      <c r="C24" s="25" t="inlineStr">
        <is>
          <t>Related-party identification work and authorisation testing</t>
        </is>
      </c>
      <c r="D24" s="21" t="n"/>
      <c r="E24" s="21" t="n"/>
      <c r="F24" s="21" t="n"/>
    </row>
    <row r="25" ht="30" customHeight="1">
      <c r="B25" s="26" t="inlineStr">
        <is>
          <t>SA 560</t>
        </is>
      </c>
      <c r="C25" s="25" t="inlineStr">
        <is>
          <t>Subsequent-events review carried to the date of the report</t>
        </is>
      </c>
      <c r="D25" s="21" t="n"/>
      <c r="E25" s="21" t="n"/>
      <c r="F25" s="21" t="n"/>
    </row>
    <row r="26" ht="30" customHeight="1">
      <c r="B26" s="26" t="inlineStr">
        <is>
          <t>SA 570</t>
        </is>
      </c>
      <c r="C26" s="25" t="inlineStr">
        <is>
          <t>Going-concern evaluation covering at least twelve months from the FS date</t>
        </is>
      </c>
      <c r="D26" s="21" t="n"/>
      <c r="E26" s="21" t="n"/>
      <c r="F26" s="21" t="n"/>
    </row>
    <row r="27" ht="30" customHeight="1">
      <c r="B27" s="26" t="inlineStr">
        <is>
          <t>SA 580</t>
        </is>
      </c>
      <c r="C27" s="25" t="inlineStr">
        <is>
          <t>Written representations dated as near as practicable to, and never after, the report</t>
        </is>
      </c>
      <c r="D27" s="21" t="n"/>
      <c r="E27" s="21" t="n"/>
      <c r="F27" s="21" t="n"/>
    </row>
    <row r="28">
      <c r="B28" s="14" t="inlineStr">
        <is>
          <t>PART B - SECTION 143(3) REPORT ITEMS</t>
        </is>
      </c>
    </row>
    <row r="29">
      <c r="B29" s="18" t="inlineStr">
        <is>
          <t>Reference</t>
        </is>
      </c>
      <c r="C29" s="18" t="inlineStr">
        <is>
          <t>What the file must contain (redrafted)</t>
        </is>
      </c>
      <c r="D29" s="18" t="inlineStr">
        <is>
          <t>Status</t>
        </is>
      </c>
      <c r="E29" s="18" t="inlineStr">
        <is>
          <t>WP ref</t>
        </is>
      </c>
      <c r="F29" s="18" t="inlineStr">
        <is>
          <t>Remarks</t>
        </is>
      </c>
    </row>
    <row r="30" ht="30" customHeight="1">
      <c r="B30" s="26" t="inlineStr">
        <is>
          <t>143(3)(a)</t>
        </is>
      </c>
      <c r="C30" s="25" t="inlineStr">
        <is>
          <t>All information and explanations sought were obtained - or the details and effect of what was not</t>
        </is>
      </c>
      <c r="D30" s="21" t="n"/>
      <c r="E30" s="21" t="n"/>
      <c r="F30" s="21" t="n"/>
    </row>
    <row r="31" ht="30" customHeight="1">
      <c r="B31" s="26" t="inlineStr">
        <is>
          <t>143(3)(b)</t>
        </is>
      </c>
      <c r="C31" s="25" t="inlineStr">
        <is>
          <t>Proper books of account kept, and adequate returns received from branches not visited</t>
        </is>
      </c>
      <c r="D31" s="21" t="n"/>
      <c r="E31" s="21" t="n"/>
      <c r="F31" s="21" t="n"/>
    </row>
    <row r="32" ht="30" customHeight="1">
      <c r="B32" s="26" t="inlineStr">
        <is>
          <t>143(3)(c)</t>
        </is>
      </c>
      <c r="C32" s="25" t="inlineStr">
        <is>
          <t>Branch audit reports u/s 143(8) received and dealt with</t>
        </is>
      </c>
      <c r="D32" s="21" t="n"/>
      <c r="E32" s="21" t="n"/>
      <c r="F32" s="21" t="n"/>
    </row>
    <row r="33" ht="30" customHeight="1">
      <c r="B33" s="26" t="inlineStr">
        <is>
          <t>143(3)(d)</t>
        </is>
      </c>
      <c r="C33" s="25" t="inlineStr">
        <is>
          <t>Balance sheet and P&amp;L agree with the books and returns</t>
        </is>
      </c>
      <c r="D33" s="21" t="n"/>
      <c r="E33" s="21" t="n"/>
      <c r="F33" s="21" t="n"/>
    </row>
    <row r="34" ht="30" customHeight="1">
      <c r="B34" s="26" t="inlineStr">
        <is>
          <t>143(3)(e)</t>
        </is>
      </c>
      <c r="C34" s="25" t="inlineStr">
        <is>
          <t>Financial statements comply with the applicable accounting standards</t>
        </is>
      </c>
      <c r="D34" s="21" t="n"/>
      <c r="E34" s="21" t="n"/>
      <c r="F34" s="21" t="n"/>
    </row>
    <row r="35" ht="30" customHeight="1">
      <c r="B35" s="26" t="inlineStr">
        <is>
          <t>143(3)(f)</t>
        </is>
      </c>
      <c r="C35" s="25" t="inlineStr">
        <is>
          <t>Observations with an adverse effect on the company's functioning, if any</t>
        </is>
      </c>
      <c r="D35" s="21" t="n"/>
      <c r="E35" s="21" t="n"/>
      <c r="F35" s="21" t="n"/>
    </row>
    <row r="36" ht="30" customHeight="1">
      <c r="B36" s="26" t="inlineStr">
        <is>
          <t>143(3)(g)</t>
        </is>
      </c>
      <c r="C36" s="25" t="inlineStr">
        <is>
          <t>No director is disqualified u/s 164(2) - written representations on record</t>
        </is>
      </c>
      <c r="D36" s="21" t="n"/>
      <c r="E36" s="21" t="n"/>
      <c r="F36" s="21" t="n"/>
    </row>
    <row r="37" ht="30" customHeight="1">
      <c r="B37" s="26" t="inlineStr">
        <is>
          <t>143(3)(h)</t>
        </is>
      </c>
      <c r="C37" s="25" t="inlineStr">
        <is>
          <t>Qualifications or adverse remarks on the maintenance of accounts</t>
        </is>
      </c>
      <c r="D37" s="21" t="n"/>
      <c r="E37" s="21" t="n"/>
      <c r="F37" s="21" t="n"/>
    </row>
    <row r="38" ht="30" customHeight="1">
      <c r="B38" s="26" t="inlineStr">
        <is>
          <t>143(3)(i)</t>
        </is>
      </c>
      <c r="C38" s="25" t="inlineStr">
        <is>
          <t>Internal financial controls with reference to the FS - adequacy AND operating effectiveness (check the exemption verdict on the CARO Tester tab)</t>
        </is>
      </c>
      <c r="D38" s="21" t="n"/>
      <c r="E38" s="21" t="n"/>
      <c r="F38" s="21" t="n"/>
    </row>
    <row r="39" ht="30" customHeight="1">
      <c r="B39" s="26" t="inlineStr">
        <is>
          <t>143(3)(j)</t>
        </is>
      </c>
      <c r="C39" s="25" t="inlineStr">
        <is>
          <t>The Rule 11 matters below</t>
        </is>
      </c>
      <c r="D39" s="21" t="n"/>
      <c r="E39" s="21" t="n"/>
      <c r="F39" s="21" t="n"/>
    </row>
    <row r="40">
      <c r="B40" s="14" t="inlineStr">
        <is>
          <t>PART C - RULE 11 OTHER MATTERS (incl. the four audit-trail assertions)</t>
        </is>
      </c>
    </row>
    <row r="41">
      <c r="B41" s="18" t="inlineStr">
        <is>
          <t>Reference</t>
        </is>
      </c>
      <c r="C41" s="18" t="inlineStr">
        <is>
          <t>What the file must contain (redrafted)</t>
        </is>
      </c>
      <c r="D41" s="18" t="inlineStr">
        <is>
          <t>Status</t>
        </is>
      </c>
      <c r="E41" s="18" t="inlineStr">
        <is>
          <t>WP ref</t>
        </is>
      </c>
      <c r="F41" s="18" t="inlineStr">
        <is>
          <t>Remarks</t>
        </is>
      </c>
    </row>
    <row r="42" ht="30" customHeight="1">
      <c r="B42" s="26" t="inlineStr">
        <is>
          <t>Rule 11(a)</t>
        </is>
      </c>
      <c r="C42" s="25" t="inlineStr">
        <is>
          <t>Impact of pending litigations disclosed in the FS</t>
        </is>
      </c>
      <c r="D42" s="21" t="n"/>
      <c r="E42" s="21" t="n"/>
      <c r="F42" s="21" t="n"/>
    </row>
    <row r="43" ht="30" customHeight="1">
      <c r="B43" s="26" t="inlineStr">
        <is>
          <t>Rule 11(b)</t>
        </is>
      </c>
      <c r="C43" s="25" t="inlineStr">
        <is>
          <t>Provision made for material foreseeable losses on long-term contracts, including derivatives</t>
        </is>
      </c>
      <c r="D43" s="21" t="n"/>
      <c r="E43" s="21" t="n"/>
      <c r="F43" s="21" t="n"/>
    </row>
    <row r="44" ht="30" customHeight="1">
      <c r="B44" s="26" t="inlineStr">
        <is>
          <t>Rule 11(c)</t>
        </is>
      </c>
      <c r="C44" s="25" t="inlineStr">
        <is>
          <t>No delay in transferring amounts due to the Investor Education and Protection Fund</t>
        </is>
      </c>
      <c r="D44" s="21" t="n"/>
      <c r="E44" s="21" t="n"/>
      <c r="F44" s="21" t="n"/>
    </row>
    <row r="45" ht="30" customHeight="1">
      <c r="B45" s="26" t="inlineStr">
        <is>
          <t>Rule 11(e)</t>
        </is>
      </c>
      <c r="C45" s="25" t="inlineStr">
        <is>
          <t>Management representations on funds advanced to or received from intermediaries for ultimate beneficiaries - both directions - and the auditor's statement that nothing indicates those representations are materially misstated</t>
        </is>
      </c>
      <c r="D45" s="21" t="n"/>
      <c r="E45" s="21" t="n"/>
      <c r="F45" s="21" t="n"/>
    </row>
    <row r="46" ht="30" customHeight="1">
      <c r="B46" s="26" t="inlineStr">
        <is>
          <t>Rule 11(f)</t>
        </is>
      </c>
      <c r="C46" s="25" t="inlineStr">
        <is>
          <t>Dividend declared or paid complies with section 123</t>
        </is>
      </c>
      <c r="D46" s="21" t="n"/>
      <c r="E46" s="21" t="n"/>
      <c r="F46" s="21" t="n"/>
    </row>
    <row r="47" ht="30" customHeight="1">
      <c r="B47" s="26" t="inlineStr">
        <is>
          <t>Rule 11(g)-1</t>
        </is>
      </c>
      <c r="C47" s="25" t="inlineStr">
        <is>
          <t>AUDIT TRAIL: the accounting software has an edit-log feature</t>
        </is>
      </c>
      <c r="D47" s="21" t="n"/>
      <c r="E47" s="21" t="n"/>
      <c r="F47" s="21" t="n"/>
    </row>
    <row r="48" ht="30" customHeight="1">
      <c r="B48" s="26" t="inlineStr">
        <is>
          <t>Rule 11(g)-2</t>
        </is>
      </c>
      <c r="C48" s="25" t="inlineStr">
        <is>
          <t>AUDIT TRAIL: it operated throughout the year for all transactions</t>
        </is>
      </c>
      <c r="D48" s="21" t="n"/>
      <c r="E48" s="21" t="n"/>
      <c r="F48" s="21" t="n"/>
    </row>
    <row r="49" ht="30" customHeight="1">
      <c r="B49" s="26" t="inlineStr">
        <is>
          <t>Rule 11(g)-3</t>
        </is>
      </c>
      <c r="C49" s="25" t="inlineStr">
        <is>
          <t>AUDIT TRAIL: it was not tampered with</t>
        </is>
      </c>
      <c r="D49" s="21" t="n"/>
      <c r="E49" s="21" t="n"/>
      <c r="F49" s="21" t="n"/>
    </row>
    <row r="50" ht="30" customHeight="1">
      <c r="B50" s="26" t="inlineStr">
        <is>
          <t>Rule 11(g)-4</t>
        </is>
      </c>
      <c r="C50" s="25" t="inlineStr">
        <is>
          <t>AUDIT TRAIL: the trail is preserved per the statutory retention period (8 years) - includes prior years' trails from FY 2023-24 onward</t>
        </is>
      </c>
      <c r="D50" s="21" t="n"/>
      <c r="E50" s="21" t="n"/>
      <c r="F50" s="21" t="n"/>
    </row>
    <row r="51">
      <c r="B51" s="14" t="inlineStr">
        <is>
          <t>PART D - ACCEPTANCE AND INDEPENDENCE GATE</t>
        </is>
      </c>
    </row>
    <row r="52">
      <c r="B52" s="18" t="inlineStr">
        <is>
          <t>Reference</t>
        </is>
      </c>
      <c r="C52" s="18" t="inlineStr">
        <is>
          <t>What the file must contain (redrafted)</t>
        </is>
      </c>
      <c r="D52" s="18" t="inlineStr">
        <is>
          <t>Status</t>
        </is>
      </c>
      <c r="E52" s="18" t="inlineStr">
        <is>
          <t>WP ref</t>
        </is>
      </c>
      <c r="F52" s="18" t="inlineStr">
        <is>
          <t>Remarks</t>
        </is>
      </c>
    </row>
    <row r="53" ht="30" customHeight="1">
      <c r="B53" s="26" t="inlineStr">
        <is>
          <t>s.144</t>
        </is>
      </c>
      <c r="C53" s="25" t="inlineStr">
        <is>
          <t>No prohibited service rendered to the company, its holding or subsidiary - directly or through the network: book-keeping, internal audit, financial-information-system design, actuarial, investment advisory or banking, outsourced financial services, management services</t>
        </is>
      </c>
      <c r="D53" s="21" t="n"/>
      <c r="E53" s="21" t="n"/>
      <c r="F53" s="21" t="n"/>
    </row>
    <row r="54" ht="30" customHeight="1">
      <c r="B54" s="26" t="inlineStr">
        <is>
          <t>s.139/Rule 5</t>
        </is>
      </c>
      <c r="C54" s="25" t="inlineStr">
        <is>
          <t>Rotation checked: listed, public with capital of Rs 10 cr or more, PRIVATE with capital of Rs 50 cr or more, or public borrowings/deposits of Rs 50 cr or more - individual one term of five years, firm two</t>
        </is>
      </c>
      <c r="D54" s="21" t="n"/>
      <c r="E54" s="21" t="n"/>
      <c r="F54" s="21" t="n"/>
    </row>
    <row r="55" ht="30" customHeight="1">
      <c r="B55" s="26" t="inlineStr">
        <is>
          <t>ADT forms</t>
        </is>
      </c>
      <c r="C55" s="25" t="inlineStr">
        <is>
          <t>ADT-1 filed within 15 days of appointment; on any resignation, ADT-3 within 30 days; incoming auditor considered the outgoing auditor's concerns (CARO clause (xviii))</t>
        </is>
      </c>
      <c r="D55" s="21" t="n"/>
      <c r="E55" s="21" t="n"/>
      <c r="F55" s="21" t="n"/>
    </row>
    <row r="56" ht="30" customHeight="1">
      <c r="B56" s="26" t="inlineStr">
        <is>
          <t>Clause (8), Sch I</t>
        </is>
      </c>
      <c r="C56" s="25" t="inlineStr">
        <is>
          <t>Written communication to the previous auditor before accepting, with proof of delivery, and their response considered</t>
        </is>
      </c>
      <c r="D56" s="21" t="n"/>
      <c r="E56" s="21" t="n"/>
      <c r="F56" s="21" t="n"/>
    </row>
    <row r="57" ht="30" customHeight="1">
      <c r="B57" s="26" t="inlineStr">
        <is>
          <t>Fees/UDIN</t>
        </is>
      </c>
      <c r="C57" s="25" t="inlineStr">
        <is>
          <t>Fee independence assessed; every report and certificate logged in the UDIN tab the day it is signed</t>
        </is>
      </c>
      <c r="D57" s="21" t="n"/>
      <c r="E57" s="21" t="n"/>
      <c r="F57" s="21" t="n"/>
    </row>
  </sheetData>
  <sheetProtection selectLockedCells="0" selectUnlockedCells="0" sheet="1" objects="0" insertRows="1" insertHyperlinks="1" autoFilter="1" scenarios="0" formatColumns="0" deleteColumns="1" insertColumns="1" pivotTables="1" deleteRows="1" formatCells="1" formatRows="0" sort="1" password="BBBC"/>
  <mergeCells count="5">
    <mergeCell ref="B4:F4"/>
    <mergeCell ref="B2:F2"/>
    <mergeCell ref="B28:F28"/>
    <mergeCell ref="B51:F51"/>
    <mergeCell ref="B40:F40"/>
  </mergeCells>
  <dataValidations count="1">
    <dataValidation sqref="D6 D7 D8 D9 D10 D11 D12 D13 D14 D15 D16 D17 D18 D19 D20 D21 D22 D23 D24 D25 D26 D27 D30 D31 D32 D33 D34 D35 D36 D37 D38 D39 D42 D43 D44 D45 D46 D47 D48 D49 D50 D53 D54 D55 D56 D57" showDropDown="0" showInputMessage="0" showErrorMessage="0" allowBlank="1" type="list">
      <formula1>"Done,N/A,Pending"</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B2:E48"/>
  <sheetViews>
    <sheetView showGridLines="0" workbookViewId="0">
      <selection activeCell="A1" sqref="A1"/>
    </sheetView>
  </sheetViews>
  <sheetFormatPr baseColWidth="8" defaultRowHeight="15"/>
  <cols>
    <col width="2.5" customWidth="1" min="1" max="1"/>
    <col width="50" customWidth="1" min="2" max="2"/>
    <col width="16" customWidth="1" min="3" max="3"/>
    <col width="14" customWidth="1" min="4" max="4"/>
    <col width="26" customWidth="1" min="5" max="5"/>
  </cols>
  <sheetData>
    <row r="2">
      <c r="B2" s="9" t="inlineStr">
        <is>
          <t>AUDIT FILE INDEX + THE 60-DAY ASSEMBLY CLOCK (SA 230)</t>
        </is>
      </c>
    </row>
    <row r="4">
      <c r="B4" s="4" t="inlineStr">
        <is>
          <t>Date of the auditor's report</t>
        </is>
      </c>
      <c r="C4" s="27" t="n"/>
    </row>
    <row r="5">
      <c r="B5" s="28" t="inlineStr">
        <is>
          <t>Assemble the final file by (report date + 60 days)</t>
        </is>
      </c>
      <c r="C5" s="29">
        <f>IF(C4="","",C4+60)</f>
        <v/>
      </c>
    </row>
    <row r="6">
      <c r="B6" s="28" t="inlineStr">
        <is>
          <t>Days left to assemble</t>
        </is>
      </c>
      <c r="C6" s="4">
        <f>IF(C4="","",C4+60-TODAY())</f>
        <v/>
      </c>
    </row>
    <row r="7">
      <c r="B7" s="28" t="inlineStr">
        <is>
          <t>Retain the file until at least (7 years from the report date)</t>
        </is>
      </c>
      <c r="C7" s="30">
        <f>IF(C4="","",DATE(YEAR(C4)+7,MONTH(C4),DAY(C4)))</f>
        <v/>
      </c>
    </row>
    <row r="8">
      <c r="B8" s="31" t="inlineStr">
        <is>
          <t>After assembly nothing is deleted before the retention date; any change is logged below with who, when and why.</t>
        </is>
      </c>
    </row>
    <row r="10">
      <c r="B10" s="14" t="inlineStr">
        <is>
          <t>PERMANENT FILE</t>
        </is>
      </c>
    </row>
    <row r="11">
      <c r="B11" s="18" t="inlineStr">
        <is>
          <t>Document</t>
        </is>
      </c>
      <c r="C11" s="18" t="inlineStr">
        <is>
          <t>On file?</t>
        </is>
      </c>
      <c r="D11" s="18" t="inlineStr">
        <is>
          <t>WP ref</t>
        </is>
      </c>
      <c r="E11" s="18" t="inlineStr">
        <is>
          <t>Remarks</t>
        </is>
      </c>
    </row>
    <row r="12" ht="22" customHeight="1">
      <c r="B12" s="25" t="inlineStr">
        <is>
          <t>Certificate of incorporation, MOA and AOA (current versions)</t>
        </is>
      </c>
      <c r="C12" s="32" t="n"/>
      <c r="D12" s="32" t="n"/>
      <c r="E12" s="32" t="n"/>
    </row>
    <row r="13" ht="22" customHeight="1">
      <c r="B13" s="25" t="inlineStr">
        <is>
          <t>Engagement letter history and appointment papers (ADT-1)</t>
        </is>
      </c>
      <c r="C13" s="32" t="n"/>
      <c r="D13" s="32" t="n"/>
      <c r="E13" s="32" t="n"/>
    </row>
    <row r="14" ht="22" customHeight="1">
      <c r="B14" s="25" t="inlineStr">
        <is>
          <t>Continuing loan and facility agreements; security and charge documents</t>
        </is>
      </c>
      <c r="C14" s="32" t="n"/>
      <c r="D14" s="32" t="n"/>
      <c r="E14" s="32" t="n"/>
    </row>
    <row r="15" ht="22" customHeight="1">
      <c r="B15" s="25" t="inlineStr">
        <is>
          <t>Title deeds list for immovable properties</t>
        </is>
      </c>
      <c r="C15" s="32" t="n"/>
      <c r="D15" s="32" t="n"/>
      <c r="E15" s="32" t="n"/>
    </row>
    <row r="16" ht="22" customHeight="1">
      <c r="B16" s="25" t="inlineStr">
        <is>
          <t>Continuing related-party list and shareholding pattern</t>
        </is>
      </c>
      <c r="C16" s="32" t="n"/>
      <c r="D16" s="32" t="n"/>
      <c r="E16" s="32" t="n"/>
    </row>
    <row r="17" ht="22" customHeight="1">
      <c r="B17" s="25" t="inlineStr">
        <is>
          <t>Prior years' signed financial statements and reports</t>
        </is>
      </c>
      <c r="C17" s="32" t="n"/>
      <c r="D17" s="32" t="n"/>
      <c r="E17" s="32" t="n"/>
    </row>
    <row r="18" ht="22" customHeight="1">
      <c r="B18" s="25" t="inlineStr">
        <is>
          <t>Systems notes: books of account location (s.128), accounting software and audit-trail configuration</t>
        </is>
      </c>
      <c r="C18" s="32" t="n"/>
      <c r="D18" s="32" t="n"/>
      <c r="E18" s="32" t="n"/>
    </row>
    <row r="19">
      <c r="B19" s="14" t="inlineStr">
        <is>
          <t>CURRENT FILE - PLANNING</t>
        </is>
      </c>
    </row>
    <row r="20">
      <c r="B20" s="18" t="inlineStr">
        <is>
          <t>Document</t>
        </is>
      </c>
      <c r="C20" s="18" t="inlineStr">
        <is>
          <t>On file?</t>
        </is>
      </c>
      <c r="D20" s="18" t="inlineStr">
        <is>
          <t>WP ref</t>
        </is>
      </c>
      <c r="E20" s="18" t="inlineStr">
        <is>
          <t>Remarks</t>
        </is>
      </c>
    </row>
    <row r="21" ht="22" customHeight="1">
      <c r="B21" s="25" t="inlineStr">
        <is>
          <t>Signed engagement letter for the year (SA 210)</t>
        </is>
      </c>
      <c r="C21" s="32" t="n"/>
      <c r="D21" s="32" t="n"/>
      <c r="E21" s="32" t="n"/>
    </row>
    <row r="22" ht="22" customHeight="1">
      <c r="B22" s="25" t="inlineStr">
        <is>
          <t>Independence and s.144 prohibited-services confirmations</t>
        </is>
      </c>
      <c r="C22" s="32" t="n"/>
      <c r="D22" s="32" t="n"/>
      <c r="E22" s="32" t="n"/>
    </row>
    <row r="23" ht="22" customHeight="1">
      <c r="B23" s="25" t="inlineStr">
        <is>
          <t>Overall strategy, audit plan and team allocation (SA 300)</t>
        </is>
      </c>
      <c r="C23" s="32" t="n"/>
      <c r="D23" s="32" t="n"/>
      <c r="E23" s="32" t="n"/>
    </row>
    <row r="24" ht="22" customHeight="1">
      <c r="B24" s="25" t="inlineStr">
        <is>
          <t>Understanding and risk assessment including IT (SA 315); materiality memo (SA 320)</t>
        </is>
      </c>
      <c r="C24" s="32" t="n"/>
      <c r="D24" s="32" t="n"/>
      <c r="E24" s="32" t="n"/>
    </row>
    <row r="25" ht="22" customHeight="1">
      <c r="B25" s="25" t="inlineStr">
        <is>
          <t>Fraud-risk discussion note including the revenue presumption (SA 240)</t>
        </is>
      </c>
      <c r="C25" s="32" t="n"/>
      <c r="D25" s="32" t="n"/>
      <c r="E25" s="32" t="n"/>
    </row>
    <row r="26">
      <c r="B26" s="14" t="inlineStr">
        <is>
          <t>CURRENT FILE - EXECUTION</t>
        </is>
      </c>
    </row>
    <row r="27">
      <c r="B27" s="18" t="inlineStr">
        <is>
          <t>Document</t>
        </is>
      </c>
      <c r="C27" s="18" t="inlineStr">
        <is>
          <t>On file?</t>
        </is>
      </c>
      <c r="D27" s="18" t="inlineStr">
        <is>
          <t>WP ref</t>
        </is>
      </c>
      <c r="E27" s="18" t="inlineStr">
        <is>
          <t>Remarks</t>
        </is>
      </c>
    </row>
    <row r="28" ht="22" customHeight="1">
      <c r="B28" s="25" t="inlineStr">
        <is>
          <t>Lead schedules and working papers per programme area (A to R)</t>
        </is>
      </c>
      <c r="C28" s="32" t="n"/>
      <c r="D28" s="32" t="n"/>
      <c r="E28" s="32" t="n"/>
    </row>
    <row r="29" ht="22" customHeight="1">
      <c r="B29" s="25" t="inlineStr">
        <is>
          <t>External confirmation control log - banks, lenders, receivables, lawyers (SA 505)</t>
        </is>
      </c>
      <c r="C29" s="32" t="n"/>
      <c r="D29" s="32" t="n"/>
      <c r="E29" s="32" t="n"/>
    </row>
    <row r="30" ht="22" customHeight="1">
      <c r="B30" s="25" t="inlineStr">
        <is>
          <t>Inventory-count attendance papers (SA 501)</t>
        </is>
      </c>
      <c r="C30" s="32" t="n"/>
      <c r="D30" s="32" t="n"/>
      <c r="E30" s="32" t="n"/>
    </row>
    <row r="31" ht="22" customHeight="1">
      <c r="B31" s="25" t="inlineStr">
        <is>
          <t>Journal-entry testing and estimates evaluation (SA 240/540)</t>
        </is>
      </c>
      <c r="C31" s="32" t="n"/>
      <c r="D31" s="32" t="n"/>
      <c r="E31" s="32" t="n"/>
    </row>
    <row r="32" ht="22" customHeight="1">
      <c r="B32" s="25" t="inlineStr">
        <is>
          <t>Related-party workpapers (SA 550); service-organisation reports (SA 402)</t>
        </is>
      </c>
      <c r="C32" s="32" t="n"/>
      <c r="D32" s="32" t="n"/>
      <c r="E32" s="32" t="n"/>
    </row>
    <row r="33" ht="22" customHeight="1">
      <c r="B33" s="25" t="inlineStr">
        <is>
          <t>GST, TDS and payroll reconciliations; statutory-dues schedules</t>
        </is>
      </c>
      <c r="C33" s="32" t="n"/>
      <c r="D33" s="32" t="n"/>
      <c r="E33" s="32" t="n"/>
    </row>
    <row r="34" ht="22" customHeight="1">
      <c r="B34" s="25" t="inlineStr">
        <is>
          <t>Audit-trail (Rule 11(g)) testing memo covering the four assertions</t>
        </is>
      </c>
      <c r="C34" s="32" t="n"/>
      <c r="D34" s="32" t="n"/>
      <c r="E34" s="32" t="n"/>
    </row>
    <row r="35">
      <c r="B35" s="14" t="inlineStr">
        <is>
          <t>CURRENT FILE - COMPLETION</t>
        </is>
      </c>
    </row>
    <row r="36">
      <c r="B36" s="18" t="inlineStr">
        <is>
          <t>Document</t>
        </is>
      </c>
      <c r="C36" s="18" t="inlineStr">
        <is>
          <t>On file?</t>
        </is>
      </c>
      <c r="D36" s="18" t="inlineStr">
        <is>
          <t>WP ref</t>
        </is>
      </c>
      <c r="E36" s="18" t="inlineStr">
        <is>
          <t>Remarks</t>
        </is>
      </c>
    </row>
    <row r="37" ht="22" customHeight="1">
      <c r="B37" s="25" t="inlineStr">
        <is>
          <t>Misstatement summary and disposition (SA 450)</t>
        </is>
      </c>
      <c r="C37" s="32" t="n"/>
      <c r="D37" s="32" t="n"/>
      <c r="E37" s="32" t="n"/>
    </row>
    <row r="38" ht="22" customHeight="1">
      <c r="B38" s="25" t="inlineStr">
        <is>
          <t>Going-concern evaluation (SA 570); subsequent-events review (SA 560)</t>
        </is>
      </c>
      <c r="C38" s="32" t="n"/>
      <c r="D38" s="32" t="n"/>
      <c r="E38" s="32" t="n"/>
    </row>
    <row r="39" ht="22" customHeight="1">
      <c r="B39" s="25" t="inlineStr">
        <is>
          <t>Written representations, dated on or immediately before the report (SA 580)</t>
        </is>
      </c>
      <c r="C39" s="32" t="n"/>
      <c r="D39" s="32" t="n"/>
      <c r="E39" s="32" t="n"/>
    </row>
    <row r="40" ht="22" customHeight="1">
      <c r="B40" s="25" t="inlineStr">
        <is>
          <t>TCWG communications including deficiencies (SA 260/265)</t>
        </is>
      </c>
      <c r="C40" s="32" t="n"/>
      <c r="D40" s="32" t="n"/>
      <c r="E40" s="32" t="n"/>
    </row>
    <row r="41" ht="22" customHeight="1">
      <c r="B41" s="25" t="inlineStr">
        <is>
          <t>CARO tracker and Rule 11 checklist (this workbook)</t>
        </is>
      </c>
      <c r="C41" s="32" t="n"/>
      <c r="D41" s="32" t="n"/>
      <c r="E41" s="32" t="n"/>
    </row>
    <row r="42" ht="22" customHeight="1">
      <c r="B42" s="25" t="inlineStr">
        <is>
          <t>Signed report, signed FS set, UDIN record</t>
        </is>
      </c>
      <c r="C42" s="32" t="n"/>
      <c r="D42" s="32" t="n"/>
      <c r="E42" s="32" t="n"/>
    </row>
    <row r="43">
      <c r="B43" s="14" t="inlineStr">
        <is>
          <t>POST-ASSEMBLY MODIFICATION LOG</t>
        </is>
      </c>
    </row>
    <row r="44">
      <c r="B44" s="33" t="inlineStr">
        <is>
          <t>What changed</t>
        </is>
      </c>
      <c r="C44" s="33" t="inlineStr">
        <is>
          <t>Date</t>
        </is>
      </c>
      <c r="D44" s="33" t="inlineStr">
        <is>
          <t>By</t>
        </is>
      </c>
      <c r="E44" s="33" t="inlineStr">
        <is>
          <t>Why</t>
        </is>
      </c>
    </row>
    <row r="45" ht="20" customHeight="1">
      <c r="B45" s="32" t="n"/>
      <c r="C45" s="32" t="n"/>
      <c r="D45" s="32" t="n"/>
      <c r="E45" s="32" t="n"/>
    </row>
    <row r="46" ht="20" customHeight="1">
      <c r="B46" s="32" t="n"/>
      <c r="C46" s="32" t="n"/>
      <c r="D46" s="32" t="n"/>
      <c r="E46" s="32" t="n"/>
    </row>
    <row r="47" ht="20" customHeight="1">
      <c r="B47" s="32" t="n"/>
      <c r="C47" s="32" t="n"/>
      <c r="D47" s="32" t="n"/>
      <c r="E47" s="32" t="n"/>
    </row>
    <row r="48" ht="20" customHeight="1">
      <c r="B48" s="32" t="n"/>
      <c r="C48" s="32" t="n"/>
      <c r="D48" s="32" t="n"/>
      <c r="E48" s="32" t="n"/>
    </row>
  </sheetData>
  <sheetProtection selectLockedCells="0" selectUnlockedCells="0" sheet="1" objects="0" insertRows="1" insertHyperlinks="1" autoFilter="1" scenarios="0" formatColumns="0" deleteColumns="1" insertColumns="1" pivotTables="1" deleteRows="1" formatCells="1" formatRows="0" sort="1" password="BBBC"/>
  <mergeCells count="7">
    <mergeCell ref="B26:E26"/>
    <mergeCell ref="B8:E8"/>
    <mergeCell ref="B35:E35"/>
    <mergeCell ref="B43:E43"/>
    <mergeCell ref="B19:E19"/>
    <mergeCell ref="B2:E2"/>
    <mergeCell ref="B10:E10"/>
  </mergeCells>
  <dataValidations count="1">
    <dataValidation sqref="C12 C13 C14 C15 C16 C17 C18 C21 C22 C23 C24 C25 C28 C29 C30 C31 C32 C33 C34 C37 C38 C39 C40 C41 C42" showDropDown="0" showInputMessage="0" showErrorMessage="0" allowBlank="1" type="list">
      <formula1>"Yes,No,N/A"</formula1>
    </dataValidation>
  </dataValidations>
  <pageMargins left="0.75" right="0.75" top="1" bottom="1" header="0.5" footer="0.5"/>
</worksheet>
</file>

<file path=xl/worksheets/sheet6.xml><?xml version="1.0" encoding="utf-8"?>
<worksheet xmlns="http://schemas.openxmlformats.org/spreadsheetml/2006/main">
  <sheetPr>
    <outlinePr summaryBelow="1" summaryRight="1"/>
    <pageSetUpPr/>
  </sheetPr>
  <dimension ref="B2:M52"/>
  <sheetViews>
    <sheetView showGridLines="0" workbookViewId="0">
      <pane ySplit="5" topLeftCell="A6" activePane="bottomLeft" state="frozen"/>
      <selection pane="bottomLeft" activeCell="A1" sqref="A1"/>
    </sheetView>
  </sheetViews>
  <sheetFormatPr baseColWidth="8" defaultRowHeight="15"/>
  <cols>
    <col width="2.5" customWidth="1" min="1" max="1"/>
    <col width="12" customWidth="1" min="2" max="2"/>
    <col width="22" customWidth="1" min="3" max="3"/>
    <col width="11" customWidth="1" min="4" max="4"/>
    <col width="24" customWidth="1" min="5" max="5"/>
    <col width="20" customWidth="1" min="6" max="6"/>
    <col width="12" customWidth="1" min="7" max="7"/>
    <col width="9" customWidth="1" min="8" max="8"/>
    <col width="9" customWidth="1" min="9" max="9"/>
    <col width="13" customWidth="1" min="10" max="10"/>
    <col width="9" customWidth="1" min="11" max="11"/>
    <col width="14" customWidth="1" min="12" max="12"/>
    <col width="9" customWidth="1" min="13" max="13"/>
  </cols>
  <sheetData>
    <row r="2">
      <c r="B2" s="9" t="inlineStr">
        <is>
          <t>UDIN REGISTER - 60-DAY GENERATION CHECK + THE 60-TAX-AUDIT CEILING</t>
        </is>
      </c>
    </row>
    <row r="3" ht="40" customHeight="1">
      <c r="B3" s="34" t="inlineStr">
        <is>
          <t>Rules: generate within 60 days of signing (ICAI FAQs, 6th edn); revocation only within 48 hours; update the UDIN on the e-filing portal within 60 days or the form fails. From 1-Apr-2026 each partner may sign at most 60 tax audits u/s 44AB per year - 44AB(a)/(b) audits count, presumptive opt-out audits under 44AB(c)/(d)/(e) do not; HO and branches of one assessee count once; the UDIN portal blocks by signing date.</t>
        </is>
      </c>
    </row>
    <row r="5">
      <c r="B5" s="18" t="inlineStr">
        <is>
          <t>Date signed</t>
        </is>
      </c>
      <c r="C5" s="18" t="inlineStr">
        <is>
          <t>Client</t>
        </is>
      </c>
      <c r="D5" s="18" t="inlineStr">
        <is>
          <t>FY/AY</t>
        </is>
      </c>
      <c r="E5" s="18" t="inlineStr">
        <is>
          <t>Document</t>
        </is>
      </c>
      <c r="F5" s="18" t="inlineStr">
        <is>
          <t>UDIN</t>
        </is>
      </c>
      <c r="G5" s="18" t="inlineStr">
        <is>
          <t>UDIN date</t>
        </is>
      </c>
      <c r="H5" s="18" t="inlineStr">
        <is>
          <t>Days</t>
        </is>
      </c>
      <c r="I5" s="18" t="inlineStr">
        <is>
          <t>&lt;=60?</t>
        </is>
      </c>
      <c r="J5" s="18" t="inlineStr">
        <is>
          <t>e-filing date</t>
        </is>
      </c>
      <c r="K5" s="18" t="inlineStr">
        <is>
          <t>&lt;=60?</t>
        </is>
      </c>
      <c r="L5" s="18" t="inlineStr">
        <is>
          <t>Partner</t>
        </is>
      </c>
      <c r="M5" s="18" t="inlineStr">
        <is>
          <t>Counts to cap?</t>
        </is>
      </c>
    </row>
    <row r="6">
      <c r="B6" s="35">
        <f>DATE(2026,9,20)</f>
        <v/>
      </c>
      <c r="C6" s="32" t="inlineStr">
        <is>
          <t>Example Traders Pvt Ltd (delete this row's entries)</t>
        </is>
      </c>
      <c r="D6" s="32" t="inlineStr">
        <is>
          <t>AY 2026-27</t>
        </is>
      </c>
      <c r="E6" s="32" t="inlineStr">
        <is>
          <t>Tax audit 44AB(a)/(b)</t>
        </is>
      </c>
      <c r="F6" s="32" t="inlineStr">
        <is>
          <t>26XXXXXXXXXXAAAAAA</t>
        </is>
      </c>
      <c r="G6" s="35">
        <f>DATE(2026,9,22)</f>
        <v/>
      </c>
      <c r="H6" s="36">
        <f>IF(OR(B6="",G6=""),"",G6-B6)</f>
        <v/>
      </c>
      <c r="I6" s="22">
        <f>IF(H6="","",IF(H6&lt;=60,"OK","LATE"))</f>
        <v/>
      </c>
      <c r="J6" s="35">
        <f>DATE(2026,9,25)</f>
        <v/>
      </c>
      <c r="K6" s="22">
        <f>IF(OR(B6="",J6=""),"",IF(J6-B6&lt;=60,"OK","LATE"))</f>
        <v/>
      </c>
      <c r="L6" s="32" t="inlineStr">
        <is>
          <t>Partner A</t>
        </is>
      </c>
      <c r="M6" s="36">
        <f>IF(E6="","",IF(E6="Tax audit 44AB(a)/(b)","Yes","No"))</f>
        <v/>
      </c>
    </row>
    <row r="7">
      <c r="B7" s="35" t="n"/>
      <c r="C7" s="32" t="n"/>
      <c r="D7" s="32" t="n"/>
      <c r="E7" s="32" t="n"/>
      <c r="F7" s="32" t="n"/>
      <c r="G7" s="35" t="n"/>
      <c r="H7" s="36">
        <f>IF(OR(B7="",G7=""),"",G7-B7)</f>
        <v/>
      </c>
      <c r="I7" s="22">
        <f>IF(H7="","",IF(H7&lt;=60,"OK","LATE"))</f>
        <v/>
      </c>
      <c r="J7" s="35" t="n"/>
      <c r="K7" s="22">
        <f>IF(OR(B7="",J7=""),"",IF(J7-B7&lt;=60,"OK","LATE"))</f>
        <v/>
      </c>
      <c r="L7" s="32" t="n"/>
      <c r="M7" s="36">
        <f>IF(E7="","",IF(E7="Tax audit 44AB(a)/(b)","Yes","No"))</f>
        <v/>
      </c>
    </row>
    <row r="8">
      <c r="B8" s="35" t="n"/>
      <c r="C8" s="32" t="n"/>
      <c r="D8" s="32" t="n"/>
      <c r="E8" s="32" t="n"/>
      <c r="F8" s="32" t="n"/>
      <c r="G8" s="35" t="n"/>
      <c r="H8" s="36">
        <f>IF(OR(B8="",G8=""),"",G8-B8)</f>
        <v/>
      </c>
      <c r="I8" s="22">
        <f>IF(H8="","",IF(H8&lt;=60,"OK","LATE"))</f>
        <v/>
      </c>
      <c r="J8" s="35" t="n"/>
      <c r="K8" s="22">
        <f>IF(OR(B8="",J8=""),"",IF(J8-B8&lt;=60,"OK","LATE"))</f>
        <v/>
      </c>
      <c r="L8" s="32" t="n"/>
      <c r="M8" s="36">
        <f>IF(E8="","",IF(E8="Tax audit 44AB(a)/(b)","Yes","No"))</f>
        <v/>
      </c>
    </row>
    <row r="9">
      <c r="B9" s="35" t="n"/>
      <c r="C9" s="32" t="n"/>
      <c r="D9" s="32" t="n"/>
      <c r="E9" s="32" t="n"/>
      <c r="F9" s="32" t="n"/>
      <c r="G9" s="35" t="n"/>
      <c r="H9" s="36">
        <f>IF(OR(B9="",G9=""),"",G9-B9)</f>
        <v/>
      </c>
      <c r="I9" s="22">
        <f>IF(H9="","",IF(H9&lt;=60,"OK","LATE"))</f>
        <v/>
      </c>
      <c r="J9" s="35" t="n"/>
      <c r="K9" s="22">
        <f>IF(OR(B9="",J9=""),"",IF(J9-B9&lt;=60,"OK","LATE"))</f>
        <v/>
      </c>
      <c r="L9" s="32" t="n"/>
      <c r="M9" s="36">
        <f>IF(E9="","",IF(E9="Tax audit 44AB(a)/(b)","Yes","No"))</f>
        <v/>
      </c>
    </row>
    <row r="10">
      <c r="B10" s="35" t="n"/>
      <c r="C10" s="32" t="n"/>
      <c r="D10" s="32" t="n"/>
      <c r="E10" s="32" t="n"/>
      <c r="F10" s="32" t="n"/>
      <c r="G10" s="35" t="n"/>
      <c r="H10" s="36">
        <f>IF(OR(B10="",G10=""),"",G10-B10)</f>
        <v/>
      </c>
      <c r="I10" s="22">
        <f>IF(H10="","",IF(H10&lt;=60,"OK","LATE"))</f>
        <v/>
      </c>
      <c r="J10" s="35" t="n"/>
      <c r="K10" s="22">
        <f>IF(OR(B10="",J10=""),"",IF(J10-B10&lt;=60,"OK","LATE"))</f>
        <v/>
      </c>
      <c r="L10" s="32" t="n"/>
      <c r="M10" s="36">
        <f>IF(E10="","",IF(E10="Tax audit 44AB(a)/(b)","Yes","No"))</f>
        <v/>
      </c>
    </row>
    <row r="11">
      <c r="B11" s="35" t="n"/>
      <c r="C11" s="32" t="n"/>
      <c r="D11" s="32" t="n"/>
      <c r="E11" s="32" t="n"/>
      <c r="F11" s="32" t="n"/>
      <c r="G11" s="35" t="n"/>
      <c r="H11" s="36">
        <f>IF(OR(B11="",G11=""),"",G11-B11)</f>
        <v/>
      </c>
      <c r="I11" s="22">
        <f>IF(H11="","",IF(H11&lt;=60,"OK","LATE"))</f>
        <v/>
      </c>
      <c r="J11" s="35" t="n"/>
      <c r="K11" s="22">
        <f>IF(OR(B11="",J11=""),"",IF(J11-B11&lt;=60,"OK","LATE"))</f>
        <v/>
      </c>
      <c r="L11" s="32" t="n"/>
      <c r="M11" s="36">
        <f>IF(E11="","",IF(E11="Tax audit 44AB(a)/(b)","Yes","No"))</f>
        <v/>
      </c>
    </row>
    <row r="12">
      <c r="B12" s="35" t="n"/>
      <c r="C12" s="32" t="n"/>
      <c r="D12" s="32" t="n"/>
      <c r="E12" s="32" t="n"/>
      <c r="F12" s="32" t="n"/>
      <c r="G12" s="35" t="n"/>
      <c r="H12" s="36">
        <f>IF(OR(B12="",G12=""),"",G12-B12)</f>
        <v/>
      </c>
      <c r="I12" s="22">
        <f>IF(H12="","",IF(H12&lt;=60,"OK","LATE"))</f>
        <v/>
      </c>
      <c r="J12" s="35" t="n"/>
      <c r="K12" s="22">
        <f>IF(OR(B12="",J12=""),"",IF(J12-B12&lt;=60,"OK","LATE"))</f>
        <v/>
      </c>
      <c r="L12" s="32" t="n"/>
      <c r="M12" s="36">
        <f>IF(E12="","",IF(E12="Tax audit 44AB(a)/(b)","Yes","No"))</f>
        <v/>
      </c>
    </row>
    <row r="13">
      <c r="B13" s="35" t="n"/>
      <c r="C13" s="32" t="n"/>
      <c r="D13" s="32" t="n"/>
      <c r="E13" s="32" t="n"/>
      <c r="F13" s="32" t="n"/>
      <c r="G13" s="35" t="n"/>
      <c r="H13" s="36">
        <f>IF(OR(B13="",G13=""),"",G13-B13)</f>
        <v/>
      </c>
      <c r="I13" s="22">
        <f>IF(H13="","",IF(H13&lt;=60,"OK","LATE"))</f>
        <v/>
      </c>
      <c r="J13" s="35" t="n"/>
      <c r="K13" s="22">
        <f>IF(OR(B13="",J13=""),"",IF(J13-B13&lt;=60,"OK","LATE"))</f>
        <v/>
      </c>
      <c r="L13" s="32" t="n"/>
      <c r="M13" s="36">
        <f>IF(E13="","",IF(E13="Tax audit 44AB(a)/(b)","Yes","No"))</f>
        <v/>
      </c>
    </row>
    <row r="14">
      <c r="B14" s="35" t="n"/>
      <c r="C14" s="32" t="n"/>
      <c r="D14" s="32" t="n"/>
      <c r="E14" s="32" t="n"/>
      <c r="F14" s="32" t="n"/>
      <c r="G14" s="35" t="n"/>
      <c r="H14" s="36">
        <f>IF(OR(B14="",G14=""),"",G14-B14)</f>
        <v/>
      </c>
      <c r="I14" s="22">
        <f>IF(H14="","",IF(H14&lt;=60,"OK","LATE"))</f>
        <v/>
      </c>
      <c r="J14" s="35" t="n"/>
      <c r="K14" s="22">
        <f>IF(OR(B14="",J14=""),"",IF(J14-B14&lt;=60,"OK","LATE"))</f>
        <v/>
      </c>
      <c r="L14" s="32" t="n"/>
      <c r="M14" s="36">
        <f>IF(E14="","",IF(E14="Tax audit 44AB(a)/(b)","Yes","No"))</f>
        <v/>
      </c>
    </row>
    <row r="15">
      <c r="B15" s="35" t="n"/>
      <c r="C15" s="32" t="n"/>
      <c r="D15" s="32" t="n"/>
      <c r="E15" s="32" t="n"/>
      <c r="F15" s="32" t="n"/>
      <c r="G15" s="35" t="n"/>
      <c r="H15" s="36">
        <f>IF(OR(B15="",G15=""),"",G15-B15)</f>
        <v/>
      </c>
      <c r="I15" s="22">
        <f>IF(H15="","",IF(H15&lt;=60,"OK","LATE"))</f>
        <v/>
      </c>
      <c r="J15" s="35" t="n"/>
      <c r="K15" s="22">
        <f>IF(OR(B15="",J15=""),"",IF(J15-B15&lt;=60,"OK","LATE"))</f>
        <v/>
      </c>
      <c r="L15" s="32" t="n"/>
      <c r="M15" s="36">
        <f>IF(E15="","",IF(E15="Tax audit 44AB(a)/(b)","Yes","No"))</f>
        <v/>
      </c>
    </row>
    <row r="16">
      <c r="B16" s="35" t="n"/>
      <c r="C16" s="32" t="n"/>
      <c r="D16" s="32" t="n"/>
      <c r="E16" s="32" t="n"/>
      <c r="F16" s="32" t="n"/>
      <c r="G16" s="35" t="n"/>
      <c r="H16" s="36">
        <f>IF(OR(B16="",G16=""),"",G16-B16)</f>
        <v/>
      </c>
      <c r="I16" s="22">
        <f>IF(H16="","",IF(H16&lt;=60,"OK","LATE"))</f>
        <v/>
      </c>
      <c r="J16" s="35" t="n"/>
      <c r="K16" s="22">
        <f>IF(OR(B16="",J16=""),"",IF(J16-B16&lt;=60,"OK","LATE"))</f>
        <v/>
      </c>
      <c r="L16" s="32" t="n"/>
      <c r="M16" s="36">
        <f>IF(E16="","",IF(E16="Tax audit 44AB(a)/(b)","Yes","No"))</f>
        <v/>
      </c>
    </row>
    <row r="17">
      <c r="B17" s="35" t="n"/>
      <c r="C17" s="32" t="n"/>
      <c r="D17" s="32" t="n"/>
      <c r="E17" s="32" t="n"/>
      <c r="F17" s="32" t="n"/>
      <c r="G17" s="35" t="n"/>
      <c r="H17" s="36">
        <f>IF(OR(B17="",G17=""),"",G17-B17)</f>
        <v/>
      </c>
      <c r="I17" s="22">
        <f>IF(H17="","",IF(H17&lt;=60,"OK","LATE"))</f>
        <v/>
      </c>
      <c r="J17" s="35" t="n"/>
      <c r="K17" s="22">
        <f>IF(OR(B17="",J17=""),"",IF(J17-B17&lt;=60,"OK","LATE"))</f>
        <v/>
      </c>
      <c r="L17" s="32" t="n"/>
      <c r="M17" s="36">
        <f>IF(E17="","",IF(E17="Tax audit 44AB(a)/(b)","Yes","No"))</f>
        <v/>
      </c>
    </row>
    <row r="18">
      <c r="B18" s="35" t="n"/>
      <c r="C18" s="32" t="n"/>
      <c r="D18" s="32" t="n"/>
      <c r="E18" s="32" t="n"/>
      <c r="F18" s="32" t="n"/>
      <c r="G18" s="35" t="n"/>
      <c r="H18" s="36">
        <f>IF(OR(B18="",G18=""),"",G18-B18)</f>
        <v/>
      </c>
      <c r="I18" s="22">
        <f>IF(H18="","",IF(H18&lt;=60,"OK","LATE"))</f>
        <v/>
      </c>
      <c r="J18" s="35" t="n"/>
      <c r="K18" s="22">
        <f>IF(OR(B18="",J18=""),"",IF(J18-B18&lt;=60,"OK","LATE"))</f>
        <v/>
      </c>
      <c r="L18" s="32" t="n"/>
      <c r="M18" s="36">
        <f>IF(E18="","",IF(E18="Tax audit 44AB(a)/(b)","Yes","No"))</f>
        <v/>
      </c>
    </row>
    <row r="19">
      <c r="B19" s="35" t="n"/>
      <c r="C19" s="32" t="n"/>
      <c r="D19" s="32" t="n"/>
      <c r="E19" s="32" t="n"/>
      <c r="F19" s="32" t="n"/>
      <c r="G19" s="35" t="n"/>
      <c r="H19" s="36">
        <f>IF(OR(B19="",G19=""),"",G19-B19)</f>
        <v/>
      </c>
      <c r="I19" s="22">
        <f>IF(H19="","",IF(H19&lt;=60,"OK","LATE"))</f>
        <v/>
      </c>
      <c r="J19" s="35" t="n"/>
      <c r="K19" s="22">
        <f>IF(OR(B19="",J19=""),"",IF(J19-B19&lt;=60,"OK","LATE"))</f>
        <v/>
      </c>
      <c r="L19" s="32" t="n"/>
      <c r="M19" s="36">
        <f>IF(E19="","",IF(E19="Tax audit 44AB(a)/(b)","Yes","No"))</f>
        <v/>
      </c>
    </row>
    <row r="20">
      <c r="B20" s="35" t="n"/>
      <c r="C20" s="32" t="n"/>
      <c r="D20" s="32" t="n"/>
      <c r="E20" s="32" t="n"/>
      <c r="F20" s="32" t="n"/>
      <c r="G20" s="35" t="n"/>
      <c r="H20" s="36">
        <f>IF(OR(B20="",G20=""),"",G20-B20)</f>
        <v/>
      </c>
      <c r="I20" s="22">
        <f>IF(H20="","",IF(H20&lt;=60,"OK","LATE"))</f>
        <v/>
      </c>
      <c r="J20" s="35" t="n"/>
      <c r="K20" s="22">
        <f>IF(OR(B20="",J20=""),"",IF(J20-B20&lt;=60,"OK","LATE"))</f>
        <v/>
      </c>
      <c r="L20" s="32" t="n"/>
      <c r="M20" s="36">
        <f>IF(E20="","",IF(E20="Tax audit 44AB(a)/(b)","Yes","No"))</f>
        <v/>
      </c>
    </row>
    <row r="21">
      <c r="B21" s="35" t="n"/>
      <c r="C21" s="32" t="n"/>
      <c r="D21" s="32" t="n"/>
      <c r="E21" s="32" t="n"/>
      <c r="F21" s="32" t="n"/>
      <c r="G21" s="35" t="n"/>
      <c r="H21" s="36">
        <f>IF(OR(B21="",G21=""),"",G21-B21)</f>
        <v/>
      </c>
      <c r="I21" s="22">
        <f>IF(H21="","",IF(H21&lt;=60,"OK","LATE"))</f>
        <v/>
      </c>
      <c r="J21" s="35" t="n"/>
      <c r="K21" s="22">
        <f>IF(OR(B21="",J21=""),"",IF(J21-B21&lt;=60,"OK","LATE"))</f>
        <v/>
      </c>
      <c r="L21" s="32" t="n"/>
      <c r="M21" s="36">
        <f>IF(E21="","",IF(E21="Tax audit 44AB(a)/(b)","Yes","No"))</f>
        <v/>
      </c>
    </row>
    <row r="22">
      <c r="B22" s="35" t="n"/>
      <c r="C22" s="32" t="n"/>
      <c r="D22" s="32" t="n"/>
      <c r="E22" s="32" t="n"/>
      <c r="F22" s="32" t="n"/>
      <c r="G22" s="35" t="n"/>
      <c r="H22" s="36">
        <f>IF(OR(B22="",G22=""),"",G22-B22)</f>
        <v/>
      </c>
      <c r="I22" s="22">
        <f>IF(H22="","",IF(H22&lt;=60,"OK","LATE"))</f>
        <v/>
      </c>
      <c r="J22" s="35" t="n"/>
      <c r="K22" s="22">
        <f>IF(OR(B22="",J22=""),"",IF(J22-B22&lt;=60,"OK","LATE"))</f>
        <v/>
      </c>
      <c r="L22" s="32" t="n"/>
      <c r="M22" s="36">
        <f>IF(E22="","",IF(E22="Tax audit 44AB(a)/(b)","Yes","No"))</f>
        <v/>
      </c>
    </row>
    <row r="23">
      <c r="B23" s="35" t="n"/>
      <c r="C23" s="32" t="n"/>
      <c r="D23" s="32" t="n"/>
      <c r="E23" s="32" t="n"/>
      <c r="F23" s="32" t="n"/>
      <c r="G23" s="35" t="n"/>
      <c r="H23" s="36">
        <f>IF(OR(B23="",G23=""),"",G23-B23)</f>
        <v/>
      </c>
      <c r="I23" s="22">
        <f>IF(H23="","",IF(H23&lt;=60,"OK","LATE"))</f>
        <v/>
      </c>
      <c r="J23" s="35" t="n"/>
      <c r="K23" s="22">
        <f>IF(OR(B23="",J23=""),"",IF(J23-B23&lt;=60,"OK","LATE"))</f>
        <v/>
      </c>
      <c r="L23" s="32" t="n"/>
      <c r="M23" s="36">
        <f>IF(E23="","",IF(E23="Tax audit 44AB(a)/(b)","Yes","No"))</f>
        <v/>
      </c>
    </row>
    <row r="24">
      <c r="B24" s="35" t="n"/>
      <c r="C24" s="32" t="n"/>
      <c r="D24" s="32" t="n"/>
      <c r="E24" s="32" t="n"/>
      <c r="F24" s="32" t="n"/>
      <c r="G24" s="35" t="n"/>
      <c r="H24" s="36">
        <f>IF(OR(B24="",G24=""),"",G24-B24)</f>
        <v/>
      </c>
      <c r="I24" s="22">
        <f>IF(H24="","",IF(H24&lt;=60,"OK","LATE"))</f>
        <v/>
      </c>
      <c r="J24" s="35" t="n"/>
      <c r="K24" s="22">
        <f>IF(OR(B24="",J24=""),"",IF(J24-B24&lt;=60,"OK","LATE"))</f>
        <v/>
      </c>
      <c r="L24" s="32" t="n"/>
      <c r="M24" s="36">
        <f>IF(E24="","",IF(E24="Tax audit 44AB(a)/(b)","Yes","No"))</f>
        <v/>
      </c>
    </row>
    <row r="25">
      <c r="B25" s="35" t="n"/>
      <c r="C25" s="32" t="n"/>
      <c r="D25" s="32" t="n"/>
      <c r="E25" s="32" t="n"/>
      <c r="F25" s="32" t="n"/>
      <c r="G25" s="35" t="n"/>
      <c r="H25" s="36">
        <f>IF(OR(B25="",G25=""),"",G25-B25)</f>
        <v/>
      </c>
      <c r="I25" s="22">
        <f>IF(H25="","",IF(H25&lt;=60,"OK","LATE"))</f>
        <v/>
      </c>
      <c r="J25" s="35" t="n"/>
      <c r="K25" s="22">
        <f>IF(OR(B25="",J25=""),"",IF(J25-B25&lt;=60,"OK","LATE"))</f>
        <v/>
      </c>
      <c r="L25" s="32" t="n"/>
      <c r="M25" s="36">
        <f>IF(E25="","",IF(E25="Tax audit 44AB(a)/(b)","Yes","No"))</f>
        <v/>
      </c>
    </row>
    <row r="26">
      <c r="B26" s="35" t="n"/>
      <c r="C26" s="32" t="n"/>
      <c r="D26" s="32" t="n"/>
      <c r="E26" s="32" t="n"/>
      <c r="F26" s="32" t="n"/>
      <c r="G26" s="35" t="n"/>
      <c r="H26" s="36">
        <f>IF(OR(B26="",G26=""),"",G26-B26)</f>
        <v/>
      </c>
      <c r="I26" s="22">
        <f>IF(H26="","",IF(H26&lt;=60,"OK","LATE"))</f>
        <v/>
      </c>
      <c r="J26" s="35" t="n"/>
      <c r="K26" s="22">
        <f>IF(OR(B26="",J26=""),"",IF(J26-B26&lt;=60,"OK","LATE"))</f>
        <v/>
      </c>
      <c r="L26" s="32" t="n"/>
      <c r="M26" s="36">
        <f>IF(E26="","",IF(E26="Tax audit 44AB(a)/(b)","Yes","No"))</f>
        <v/>
      </c>
    </row>
    <row r="27">
      <c r="B27" s="35" t="n"/>
      <c r="C27" s="32" t="n"/>
      <c r="D27" s="32" t="n"/>
      <c r="E27" s="32" t="n"/>
      <c r="F27" s="32" t="n"/>
      <c r="G27" s="35" t="n"/>
      <c r="H27" s="36">
        <f>IF(OR(B27="",G27=""),"",G27-B27)</f>
        <v/>
      </c>
      <c r="I27" s="22">
        <f>IF(H27="","",IF(H27&lt;=60,"OK","LATE"))</f>
        <v/>
      </c>
      <c r="J27" s="35" t="n"/>
      <c r="K27" s="22">
        <f>IF(OR(B27="",J27=""),"",IF(J27-B27&lt;=60,"OK","LATE"))</f>
        <v/>
      </c>
      <c r="L27" s="32" t="n"/>
      <c r="M27" s="36">
        <f>IF(E27="","",IF(E27="Tax audit 44AB(a)/(b)","Yes","No"))</f>
        <v/>
      </c>
    </row>
    <row r="28">
      <c r="B28" s="35" t="n"/>
      <c r="C28" s="32" t="n"/>
      <c r="D28" s="32" t="n"/>
      <c r="E28" s="32" t="n"/>
      <c r="F28" s="32" t="n"/>
      <c r="G28" s="35" t="n"/>
      <c r="H28" s="36">
        <f>IF(OR(B28="",G28=""),"",G28-B28)</f>
        <v/>
      </c>
      <c r="I28" s="22">
        <f>IF(H28="","",IF(H28&lt;=60,"OK","LATE"))</f>
        <v/>
      </c>
      <c r="J28" s="35" t="n"/>
      <c r="K28" s="22">
        <f>IF(OR(B28="",J28=""),"",IF(J28-B28&lt;=60,"OK","LATE"))</f>
        <v/>
      </c>
      <c r="L28" s="32" t="n"/>
      <c r="M28" s="36">
        <f>IF(E28="","",IF(E28="Tax audit 44AB(a)/(b)","Yes","No"))</f>
        <v/>
      </c>
    </row>
    <row r="29">
      <c r="B29" s="35" t="n"/>
      <c r="C29" s="32" t="n"/>
      <c r="D29" s="32" t="n"/>
      <c r="E29" s="32" t="n"/>
      <c r="F29" s="32" t="n"/>
      <c r="G29" s="35" t="n"/>
      <c r="H29" s="36">
        <f>IF(OR(B29="",G29=""),"",G29-B29)</f>
        <v/>
      </c>
      <c r="I29" s="22">
        <f>IF(H29="","",IF(H29&lt;=60,"OK","LATE"))</f>
        <v/>
      </c>
      <c r="J29" s="35" t="n"/>
      <c r="K29" s="22">
        <f>IF(OR(B29="",J29=""),"",IF(J29-B29&lt;=60,"OK","LATE"))</f>
        <v/>
      </c>
      <c r="L29" s="32" t="n"/>
      <c r="M29" s="36">
        <f>IF(E29="","",IF(E29="Tax audit 44AB(a)/(b)","Yes","No"))</f>
        <v/>
      </c>
    </row>
    <row r="30">
      <c r="B30" s="35" t="n"/>
      <c r="C30" s="32" t="n"/>
      <c r="D30" s="32" t="n"/>
      <c r="E30" s="32" t="n"/>
      <c r="F30" s="32" t="n"/>
      <c r="G30" s="35" t="n"/>
      <c r="H30" s="36">
        <f>IF(OR(B30="",G30=""),"",G30-B30)</f>
        <v/>
      </c>
      <c r="I30" s="22">
        <f>IF(H30="","",IF(H30&lt;=60,"OK","LATE"))</f>
        <v/>
      </c>
      <c r="J30" s="35" t="n"/>
      <c r="K30" s="22">
        <f>IF(OR(B30="",J30=""),"",IF(J30-B30&lt;=60,"OK","LATE"))</f>
        <v/>
      </c>
      <c r="L30" s="32" t="n"/>
      <c r="M30" s="36">
        <f>IF(E30="","",IF(E30="Tax audit 44AB(a)/(b)","Yes","No"))</f>
        <v/>
      </c>
    </row>
    <row r="31">
      <c r="B31" s="35" t="n"/>
      <c r="C31" s="32" t="n"/>
      <c r="D31" s="32" t="n"/>
      <c r="E31" s="32" t="n"/>
      <c r="F31" s="32" t="n"/>
      <c r="G31" s="35" t="n"/>
      <c r="H31" s="36">
        <f>IF(OR(B31="",G31=""),"",G31-B31)</f>
        <v/>
      </c>
      <c r="I31" s="22">
        <f>IF(H31="","",IF(H31&lt;=60,"OK","LATE"))</f>
        <v/>
      </c>
      <c r="J31" s="35" t="n"/>
      <c r="K31" s="22">
        <f>IF(OR(B31="",J31=""),"",IF(J31-B31&lt;=60,"OK","LATE"))</f>
        <v/>
      </c>
      <c r="L31" s="32" t="n"/>
      <c r="M31" s="36">
        <f>IF(E31="","",IF(E31="Tax audit 44AB(a)/(b)","Yes","No"))</f>
        <v/>
      </c>
    </row>
    <row r="32">
      <c r="B32" s="35" t="n"/>
      <c r="C32" s="32" t="n"/>
      <c r="D32" s="32" t="n"/>
      <c r="E32" s="32" t="n"/>
      <c r="F32" s="32" t="n"/>
      <c r="G32" s="35" t="n"/>
      <c r="H32" s="36">
        <f>IF(OR(B32="",G32=""),"",G32-B32)</f>
        <v/>
      </c>
      <c r="I32" s="22">
        <f>IF(H32="","",IF(H32&lt;=60,"OK","LATE"))</f>
        <v/>
      </c>
      <c r="J32" s="35" t="n"/>
      <c r="K32" s="22">
        <f>IF(OR(B32="",J32=""),"",IF(J32-B32&lt;=60,"OK","LATE"))</f>
        <v/>
      </c>
      <c r="L32" s="32" t="n"/>
      <c r="M32" s="36">
        <f>IF(E32="","",IF(E32="Tax audit 44AB(a)/(b)","Yes","No"))</f>
        <v/>
      </c>
    </row>
    <row r="33">
      <c r="B33" s="35" t="n"/>
      <c r="C33" s="32" t="n"/>
      <c r="D33" s="32" t="n"/>
      <c r="E33" s="32" t="n"/>
      <c r="F33" s="32" t="n"/>
      <c r="G33" s="35" t="n"/>
      <c r="H33" s="36">
        <f>IF(OR(B33="",G33=""),"",G33-B33)</f>
        <v/>
      </c>
      <c r="I33" s="22">
        <f>IF(H33="","",IF(H33&lt;=60,"OK","LATE"))</f>
        <v/>
      </c>
      <c r="J33" s="35" t="n"/>
      <c r="K33" s="22">
        <f>IF(OR(B33="",J33=""),"",IF(J33-B33&lt;=60,"OK","LATE"))</f>
        <v/>
      </c>
      <c r="L33" s="32" t="n"/>
      <c r="M33" s="36">
        <f>IF(E33="","",IF(E33="Tax audit 44AB(a)/(b)","Yes","No"))</f>
        <v/>
      </c>
    </row>
    <row r="34">
      <c r="B34" s="35" t="n"/>
      <c r="C34" s="32" t="n"/>
      <c r="D34" s="32" t="n"/>
      <c r="E34" s="32" t="n"/>
      <c r="F34" s="32" t="n"/>
      <c r="G34" s="35" t="n"/>
      <c r="H34" s="36">
        <f>IF(OR(B34="",G34=""),"",G34-B34)</f>
        <v/>
      </c>
      <c r="I34" s="22">
        <f>IF(H34="","",IF(H34&lt;=60,"OK","LATE"))</f>
        <v/>
      </c>
      <c r="J34" s="35" t="n"/>
      <c r="K34" s="22">
        <f>IF(OR(B34="",J34=""),"",IF(J34-B34&lt;=60,"OK","LATE"))</f>
        <v/>
      </c>
      <c r="L34" s="32" t="n"/>
      <c r="M34" s="36">
        <f>IF(E34="","",IF(E34="Tax audit 44AB(a)/(b)","Yes","No"))</f>
        <v/>
      </c>
    </row>
    <row r="35">
      <c r="B35" s="35" t="n"/>
      <c r="C35" s="32" t="n"/>
      <c r="D35" s="32" t="n"/>
      <c r="E35" s="32" t="n"/>
      <c r="F35" s="32" t="n"/>
      <c r="G35" s="35" t="n"/>
      <c r="H35" s="36">
        <f>IF(OR(B35="",G35=""),"",G35-B35)</f>
        <v/>
      </c>
      <c r="I35" s="22">
        <f>IF(H35="","",IF(H35&lt;=60,"OK","LATE"))</f>
        <v/>
      </c>
      <c r="J35" s="35" t="n"/>
      <c r="K35" s="22">
        <f>IF(OR(B35="",J35=""),"",IF(J35-B35&lt;=60,"OK","LATE"))</f>
        <v/>
      </c>
      <c r="L35" s="32" t="n"/>
      <c r="M35" s="36">
        <f>IF(E35="","",IF(E35="Tax audit 44AB(a)/(b)","Yes","No"))</f>
        <v/>
      </c>
    </row>
    <row r="36">
      <c r="B36" s="35" t="n"/>
      <c r="C36" s="32" t="n"/>
      <c r="D36" s="32" t="n"/>
      <c r="E36" s="32" t="n"/>
      <c r="F36" s="32" t="n"/>
      <c r="G36" s="35" t="n"/>
      <c r="H36" s="36">
        <f>IF(OR(B36="",G36=""),"",G36-B36)</f>
        <v/>
      </c>
      <c r="I36" s="22">
        <f>IF(H36="","",IF(H36&lt;=60,"OK","LATE"))</f>
        <v/>
      </c>
      <c r="J36" s="35" t="n"/>
      <c r="K36" s="22">
        <f>IF(OR(B36="",J36=""),"",IF(J36-B36&lt;=60,"OK","LATE"))</f>
        <v/>
      </c>
      <c r="L36" s="32" t="n"/>
      <c r="M36" s="36">
        <f>IF(E36="","",IF(E36="Tax audit 44AB(a)/(b)","Yes","No"))</f>
        <v/>
      </c>
    </row>
    <row r="37">
      <c r="B37" s="35" t="n"/>
      <c r="C37" s="32" t="n"/>
      <c r="D37" s="32" t="n"/>
      <c r="E37" s="32" t="n"/>
      <c r="F37" s="32" t="n"/>
      <c r="G37" s="35" t="n"/>
      <c r="H37" s="36">
        <f>IF(OR(B37="",G37=""),"",G37-B37)</f>
        <v/>
      </c>
      <c r="I37" s="22">
        <f>IF(H37="","",IF(H37&lt;=60,"OK","LATE"))</f>
        <v/>
      </c>
      <c r="J37" s="35" t="n"/>
      <c r="K37" s="22">
        <f>IF(OR(B37="",J37=""),"",IF(J37-B37&lt;=60,"OK","LATE"))</f>
        <v/>
      </c>
      <c r="L37" s="32" t="n"/>
      <c r="M37" s="36">
        <f>IF(E37="","",IF(E37="Tax audit 44AB(a)/(b)","Yes","No"))</f>
        <v/>
      </c>
    </row>
    <row r="38">
      <c r="B38" s="35" t="n"/>
      <c r="C38" s="32" t="n"/>
      <c r="D38" s="32" t="n"/>
      <c r="E38" s="32" t="n"/>
      <c r="F38" s="32" t="n"/>
      <c r="G38" s="35" t="n"/>
      <c r="H38" s="36">
        <f>IF(OR(B38="",G38=""),"",G38-B38)</f>
        <v/>
      </c>
      <c r="I38" s="22">
        <f>IF(H38="","",IF(H38&lt;=60,"OK","LATE"))</f>
        <v/>
      </c>
      <c r="J38" s="35" t="n"/>
      <c r="K38" s="22">
        <f>IF(OR(B38="",J38=""),"",IF(J38-B38&lt;=60,"OK","LATE"))</f>
        <v/>
      </c>
      <c r="L38" s="32" t="n"/>
      <c r="M38" s="36">
        <f>IF(E38="","",IF(E38="Tax audit 44AB(a)/(b)","Yes","No"))</f>
        <v/>
      </c>
    </row>
    <row r="39">
      <c r="B39" s="35" t="n"/>
      <c r="C39" s="32" t="n"/>
      <c r="D39" s="32" t="n"/>
      <c r="E39" s="32" t="n"/>
      <c r="F39" s="32" t="n"/>
      <c r="G39" s="35" t="n"/>
      <c r="H39" s="36">
        <f>IF(OR(B39="",G39=""),"",G39-B39)</f>
        <v/>
      </c>
      <c r="I39" s="22">
        <f>IF(H39="","",IF(H39&lt;=60,"OK","LATE"))</f>
        <v/>
      </c>
      <c r="J39" s="35" t="n"/>
      <c r="K39" s="22">
        <f>IF(OR(B39="",J39=""),"",IF(J39-B39&lt;=60,"OK","LATE"))</f>
        <v/>
      </c>
      <c r="L39" s="32" t="n"/>
      <c r="M39" s="36">
        <f>IF(E39="","",IF(E39="Tax audit 44AB(a)/(b)","Yes","No"))</f>
        <v/>
      </c>
    </row>
    <row r="40">
      <c r="B40" s="35" t="n"/>
      <c r="C40" s="32" t="n"/>
      <c r="D40" s="32" t="n"/>
      <c r="E40" s="32" t="n"/>
      <c r="F40" s="32" t="n"/>
      <c r="G40" s="35" t="n"/>
      <c r="H40" s="36">
        <f>IF(OR(B40="",G40=""),"",G40-B40)</f>
        <v/>
      </c>
      <c r="I40" s="22">
        <f>IF(H40="","",IF(H40&lt;=60,"OK","LATE"))</f>
        <v/>
      </c>
      <c r="J40" s="35" t="n"/>
      <c r="K40" s="22">
        <f>IF(OR(B40="",J40=""),"",IF(J40-B40&lt;=60,"OK","LATE"))</f>
        <v/>
      </c>
      <c r="L40" s="32" t="n"/>
      <c r="M40" s="36">
        <f>IF(E40="","",IF(E40="Tax audit 44AB(a)/(b)","Yes","No"))</f>
        <v/>
      </c>
    </row>
    <row r="41">
      <c r="B41" s="35" t="n"/>
      <c r="C41" s="32" t="n"/>
      <c r="D41" s="32" t="n"/>
      <c r="E41" s="32" t="n"/>
      <c r="F41" s="32" t="n"/>
      <c r="G41" s="35" t="n"/>
      <c r="H41" s="36">
        <f>IF(OR(B41="",G41=""),"",G41-B41)</f>
        <v/>
      </c>
      <c r="I41" s="22">
        <f>IF(H41="","",IF(H41&lt;=60,"OK","LATE"))</f>
        <v/>
      </c>
      <c r="J41" s="35" t="n"/>
      <c r="K41" s="22">
        <f>IF(OR(B41="",J41=""),"",IF(J41-B41&lt;=60,"OK","LATE"))</f>
        <v/>
      </c>
      <c r="L41" s="32" t="n"/>
      <c r="M41" s="36">
        <f>IF(E41="","",IF(E41="Tax audit 44AB(a)/(b)","Yes","No"))</f>
        <v/>
      </c>
    </row>
    <row r="42">
      <c r="B42" s="35" t="n"/>
      <c r="C42" s="32" t="n"/>
      <c r="D42" s="32" t="n"/>
      <c r="E42" s="32" t="n"/>
      <c r="F42" s="32" t="n"/>
      <c r="G42" s="35" t="n"/>
      <c r="H42" s="36">
        <f>IF(OR(B42="",G42=""),"",G42-B42)</f>
        <v/>
      </c>
      <c r="I42" s="22">
        <f>IF(H42="","",IF(H42&lt;=60,"OK","LATE"))</f>
        <v/>
      </c>
      <c r="J42" s="35" t="n"/>
      <c r="K42" s="22">
        <f>IF(OR(B42="",J42=""),"",IF(J42-B42&lt;=60,"OK","LATE"))</f>
        <v/>
      </c>
      <c r="L42" s="32" t="n"/>
      <c r="M42" s="36">
        <f>IF(E42="","",IF(E42="Tax audit 44AB(a)/(b)","Yes","No"))</f>
        <v/>
      </c>
    </row>
    <row r="43">
      <c r="B43" s="35" t="n"/>
      <c r="C43" s="32" t="n"/>
      <c r="D43" s="32" t="n"/>
      <c r="E43" s="32" t="n"/>
      <c r="F43" s="32" t="n"/>
      <c r="G43" s="35" t="n"/>
      <c r="H43" s="36">
        <f>IF(OR(B43="",G43=""),"",G43-B43)</f>
        <v/>
      </c>
      <c r="I43" s="22">
        <f>IF(H43="","",IF(H43&lt;=60,"OK","LATE"))</f>
        <v/>
      </c>
      <c r="J43" s="35" t="n"/>
      <c r="K43" s="22">
        <f>IF(OR(B43="",J43=""),"",IF(J43-B43&lt;=60,"OK","LATE"))</f>
        <v/>
      </c>
      <c r="L43" s="32" t="n"/>
      <c r="M43" s="36">
        <f>IF(E43="","",IF(E43="Tax audit 44AB(a)/(b)","Yes","No"))</f>
        <v/>
      </c>
    </row>
    <row r="44">
      <c r="B44" s="35" t="n"/>
      <c r="C44" s="32" t="n"/>
      <c r="D44" s="32" t="n"/>
      <c r="E44" s="32" t="n"/>
      <c r="F44" s="32" t="n"/>
      <c r="G44" s="35" t="n"/>
      <c r="H44" s="36">
        <f>IF(OR(B44="",G44=""),"",G44-B44)</f>
        <v/>
      </c>
      <c r="I44" s="22">
        <f>IF(H44="","",IF(H44&lt;=60,"OK","LATE"))</f>
        <v/>
      </c>
      <c r="J44" s="35" t="n"/>
      <c r="K44" s="22">
        <f>IF(OR(B44="",J44=""),"",IF(J44-B44&lt;=60,"OK","LATE"))</f>
        <v/>
      </c>
      <c r="L44" s="32" t="n"/>
      <c r="M44" s="36">
        <f>IF(E44="","",IF(E44="Tax audit 44AB(a)/(b)","Yes","No"))</f>
        <v/>
      </c>
    </row>
    <row r="45">
      <c r="B45" s="35" t="n"/>
      <c r="C45" s="32" t="n"/>
      <c r="D45" s="32" t="n"/>
      <c r="E45" s="32" t="n"/>
      <c r="F45" s="32" t="n"/>
      <c r="G45" s="35" t="n"/>
      <c r="H45" s="36">
        <f>IF(OR(B45="",G45=""),"",G45-B45)</f>
        <v/>
      </c>
      <c r="I45" s="22">
        <f>IF(H45="","",IF(H45&lt;=60,"OK","LATE"))</f>
        <v/>
      </c>
      <c r="J45" s="35" t="n"/>
      <c r="K45" s="22">
        <f>IF(OR(B45="",J45=""),"",IF(J45-B45&lt;=60,"OK","LATE"))</f>
        <v/>
      </c>
      <c r="L45" s="32" t="n"/>
      <c r="M45" s="36">
        <f>IF(E45="","",IF(E45="Tax audit 44AB(a)/(b)","Yes","No"))</f>
        <v/>
      </c>
    </row>
    <row r="47">
      <c r="B47" s="14" t="inlineStr">
        <is>
          <t>CEILING WATCH - TAX AUDITS SIGNED PER PARTNER (cap 60 from 1-Apr-2026)</t>
        </is>
      </c>
    </row>
    <row r="48">
      <c r="B48" s="33" t="inlineStr">
        <is>
          <t>Partner</t>
        </is>
      </c>
      <c r="C48" s="33" t="inlineStr">
        <is>
          <t>Signed (counting)</t>
        </is>
      </c>
      <c r="D48" s="33" t="inlineStr">
        <is>
          <t>Status</t>
        </is>
      </c>
    </row>
    <row r="49">
      <c r="B49" s="32" t="inlineStr">
        <is>
          <t>Partner A</t>
        </is>
      </c>
      <c r="C49">
        <f>IF(B49="","",COUNTIFS($L$6:$L$45,B49,$M$6:$M$45,"Yes"))</f>
        <v/>
      </c>
      <c r="D49" s="22">
        <f>IF(C49="","",IF(C49&gt;=60,"AT/OVER CAP",IF(C49&gt;=55,"NEAR CAP","OK")))</f>
        <v/>
      </c>
    </row>
    <row r="50">
      <c r="B50" s="32" t="n"/>
      <c r="C50">
        <f>IF(B50="","",COUNTIFS($L$6:$L$45,B50,$M$6:$M$45,"Yes"))</f>
        <v/>
      </c>
      <c r="D50" s="22">
        <f>IF(C50="","",IF(C50&gt;=60,"AT/OVER CAP",IF(C50&gt;=55,"NEAR CAP","OK")))</f>
        <v/>
      </c>
    </row>
    <row r="51">
      <c r="B51" s="32" t="n"/>
      <c r="C51">
        <f>IF(B51="","",COUNTIFS($L$6:$L$45,B51,$M$6:$M$45,"Yes"))</f>
        <v/>
      </c>
      <c r="D51" s="22">
        <f>IF(C51="","",IF(C51&gt;=60,"AT/OVER CAP",IF(C51&gt;=55,"NEAR CAP","OK")))</f>
        <v/>
      </c>
    </row>
    <row r="52">
      <c r="B52" s="32" t="n"/>
      <c r="C52">
        <f>IF(B52="","",COUNTIFS($L$6:$L$45,B52,$M$6:$M$45,"Yes"))</f>
        <v/>
      </c>
      <c r="D52" s="22">
        <f>IF(C52="","",IF(C52&gt;=60,"AT/OVER CAP",IF(C52&gt;=55,"NEAR CAP","OK")))</f>
        <v/>
      </c>
    </row>
  </sheetData>
  <sheetProtection selectLockedCells="0" selectUnlockedCells="0" sheet="1" objects="0" insertRows="1" insertHyperlinks="1" autoFilter="1" scenarios="0" formatColumns="0" deleteColumns="1" insertColumns="1" pivotTables="1" deleteRows="1" formatCells="1" formatRows="0" sort="1" password="BBBC"/>
  <mergeCells count="3">
    <mergeCell ref="B3:M3"/>
    <mergeCell ref="B47:M47"/>
    <mergeCell ref="B2:M2"/>
  </mergeCells>
  <dataValidations count="1">
    <dataValidation sqref="E6 E7 E8 E9 E10 E11 E12 E13 E14 E15 E16 E17 E18 E19 E20 E21 E22 E23 E24 E25 E26 E27 E28 E29 E30 E31 E32 E33 E34 E35 E36 E37 E38 E39 E40 E41 E42 E43 E44 E45" showDropDown="0" showInputMessage="0" showErrorMessage="0" allowBlank="1" type="list">
      <formula1>"Tax audit 44AB(a)/(b),Tax audit 44AB(c)/(d)/(e),Statutory audit report,GST audit/certification,Certificate,Other attest"</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2026-07-15T11:14:51Z</dcterms:created>
  <dcterms:modified xmlns:dcterms="http://purl.org/dc/terms/" xmlns:xsi="http://www.w3.org/2001/XMLSchema-instance" xsi:type="dcterms:W3CDTF">2026-07-15T11:14:51Z</dcterms:modified>
</cp:coreProperties>
</file>